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Budget 2013" sheetId="1" r:id="rId1"/>
    <sheet name="Blad1" sheetId="2" r:id="rId2"/>
    <sheet name="Blad2" sheetId="3" r:id="rId3"/>
  </sheets>
  <externalReferences>
    <externalReference r:id="rId4"/>
  </externalReferences>
  <definedNames>
    <definedName name="_xlnm.Print_Area" localSheetId="0">'Budget 2013'!$A$1:$AB$47</definedName>
  </definedNames>
  <calcPr calcId="145621"/>
</workbook>
</file>

<file path=xl/calcChain.xml><?xml version="1.0" encoding="utf-8"?>
<calcChain xmlns="http://schemas.openxmlformats.org/spreadsheetml/2006/main">
  <c r="S5" i="1" l="1"/>
  <c r="P5" i="1"/>
  <c r="M5" i="1"/>
  <c r="J5" i="1" l="1"/>
  <c r="V5" i="1" l="1"/>
  <c r="Z25" i="1" l="1"/>
  <c r="V8" i="1" l="1"/>
  <c r="F3" i="2" l="1"/>
  <c r="E3" i="2"/>
  <c r="K5" i="3"/>
  <c r="F337" i="3"/>
  <c r="H3" i="2"/>
  <c r="I17" i="1"/>
  <c r="R35" i="1" l="1"/>
  <c r="O35" i="1"/>
  <c r="L35" i="1"/>
  <c r="I35" i="1"/>
  <c r="F35" i="1"/>
  <c r="D35" i="1"/>
  <c r="C35" i="1"/>
  <c r="U33" i="1"/>
  <c r="Q33" i="1"/>
  <c r="S33" i="1" s="1"/>
  <c r="N33" i="1"/>
  <c r="P33" i="1" s="1"/>
  <c r="K33" i="1"/>
  <c r="M33" i="1" s="1"/>
  <c r="H33" i="1"/>
  <c r="J33" i="1" s="1"/>
  <c r="V33" i="1" s="1"/>
  <c r="E33" i="1"/>
  <c r="G33" i="1" s="1"/>
  <c r="B33" i="1"/>
  <c r="T33" i="1" s="1"/>
  <c r="U32" i="1"/>
  <c r="Q32" i="1"/>
  <c r="S32" i="1" s="1"/>
  <c r="N32" i="1"/>
  <c r="K32" i="1"/>
  <c r="M32" i="1" s="1"/>
  <c r="H32" i="1"/>
  <c r="J32" i="1" s="1"/>
  <c r="E32" i="1"/>
  <c r="G32" i="1" s="1"/>
  <c r="B32" i="1"/>
  <c r="U31" i="1"/>
  <c r="U35" i="1" s="1"/>
  <c r="Q31" i="1"/>
  <c r="S31" i="1" s="1"/>
  <c r="N31" i="1"/>
  <c r="P31" i="1" s="1"/>
  <c r="K31" i="1"/>
  <c r="M31" i="1" s="1"/>
  <c r="H31" i="1"/>
  <c r="E31" i="1"/>
  <c r="G31" i="1" s="1"/>
  <c r="B31" i="1"/>
  <c r="R26" i="1"/>
  <c r="R37" i="1" s="1"/>
  <c r="O26" i="1"/>
  <c r="O37" i="1" s="1"/>
  <c r="F26" i="1"/>
  <c r="F37" i="1" s="1"/>
  <c r="C26" i="1"/>
  <c r="C37" i="1" s="1"/>
  <c r="U24" i="1"/>
  <c r="H24" i="1"/>
  <c r="V24" i="1" s="1"/>
  <c r="E24" i="1"/>
  <c r="G24" i="1" s="1"/>
  <c r="B24" i="1"/>
  <c r="U23" i="1"/>
  <c r="Q23" i="1"/>
  <c r="P23" i="1"/>
  <c r="M23" i="1"/>
  <c r="H23" i="1"/>
  <c r="J23" i="1" s="1"/>
  <c r="V23" i="1" s="1"/>
  <c r="E23" i="1"/>
  <c r="G23" i="1" s="1"/>
  <c r="B23" i="1"/>
  <c r="U22" i="1"/>
  <c r="Q22" i="1"/>
  <c r="N22" i="1"/>
  <c r="M22" i="1"/>
  <c r="H22" i="1"/>
  <c r="J22" i="1" s="1"/>
  <c r="V22" i="1" s="1"/>
  <c r="E22" i="1"/>
  <c r="G22" i="1" s="1"/>
  <c r="B22" i="1"/>
  <c r="Q21" i="1"/>
  <c r="S21" i="1" s="1"/>
  <c r="N21" i="1"/>
  <c r="P21" i="1" s="1"/>
  <c r="L21" i="1"/>
  <c r="L26" i="1" s="1"/>
  <c r="L37" i="1" s="1"/>
  <c r="K21" i="1"/>
  <c r="H21" i="1"/>
  <c r="J21" i="1" s="1"/>
  <c r="V21" i="1" s="1"/>
  <c r="E21" i="1"/>
  <c r="G21" i="1" s="1"/>
  <c r="B21" i="1"/>
  <c r="U20" i="1"/>
  <c r="Q20" i="1"/>
  <c r="S20" i="1" s="1"/>
  <c r="N20" i="1"/>
  <c r="P20" i="1" s="1"/>
  <c r="K20" i="1"/>
  <c r="H20" i="1"/>
  <c r="J20" i="1" s="1"/>
  <c r="V20" i="1" s="1"/>
  <c r="E20" i="1"/>
  <c r="G20" i="1" s="1"/>
  <c r="B20" i="1"/>
  <c r="U19" i="1"/>
  <c r="Q19" i="1"/>
  <c r="S19" i="1" s="1"/>
  <c r="N19" i="1"/>
  <c r="P19" i="1" s="1"/>
  <c r="V19" i="1" s="1"/>
  <c r="K19" i="1"/>
  <c r="H19" i="1"/>
  <c r="E19" i="1"/>
  <c r="G19" i="1" s="1"/>
  <c r="B19" i="1"/>
  <c r="D19" i="1" s="1"/>
  <c r="Q18" i="1"/>
  <c r="S18" i="1" s="1"/>
  <c r="N18" i="1"/>
  <c r="P18" i="1" s="1"/>
  <c r="K18" i="1"/>
  <c r="M18" i="1" s="1"/>
  <c r="V18" i="1" s="1"/>
  <c r="H18" i="1"/>
  <c r="I18" i="1" s="1"/>
  <c r="I26" i="1" s="1"/>
  <c r="E18" i="1"/>
  <c r="G18" i="1" s="1"/>
  <c r="U17" i="1"/>
  <c r="Q17" i="1"/>
  <c r="S17" i="1" s="1"/>
  <c r="N17" i="1"/>
  <c r="K17" i="1"/>
  <c r="M17" i="1" s="1"/>
  <c r="H17" i="1"/>
  <c r="E17" i="1"/>
  <c r="G17" i="1" s="1"/>
  <c r="R14" i="1"/>
  <c r="R28" i="1" s="1"/>
  <c r="R39" i="1" s="1"/>
  <c r="O14" i="1"/>
  <c r="O28" i="1" s="1"/>
  <c r="O39" i="1" s="1"/>
  <c r="L14" i="1"/>
  <c r="I14" i="1"/>
  <c r="F14" i="1"/>
  <c r="F28" i="1" s="1"/>
  <c r="F39" i="1" s="1"/>
  <c r="C14" i="1"/>
  <c r="C28" i="1" s="1"/>
  <c r="C39" i="1" s="1"/>
  <c r="U12" i="1"/>
  <c r="Q12" i="1"/>
  <c r="S12" i="1" s="1"/>
  <c r="N12" i="1"/>
  <c r="P12" i="1" s="1"/>
  <c r="K12" i="1"/>
  <c r="M12" i="1" s="1"/>
  <c r="V12" i="1" s="1"/>
  <c r="H12" i="1"/>
  <c r="E12" i="1"/>
  <c r="AA11" i="1"/>
  <c r="U11" i="1"/>
  <c r="Q11" i="1"/>
  <c r="S11" i="1" s="1"/>
  <c r="N11" i="1"/>
  <c r="P11" i="1" s="1"/>
  <c r="V11" i="1" s="1"/>
  <c r="H11" i="1"/>
  <c r="G11" i="1"/>
  <c r="D11" i="1"/>
  <c r="AA10" i="1"/>
  <c r="AA9" i="1"/>
  <c r="U9" i="1"/>
  <c r="P9" i="1"/>
  <c r="K9" i="1"/>
  <c r="M9" i="1" s="1"/>
  <c r="V9" i="1" s="1"/>
  <c r="H9" i="1"/>
  <c r="E9" i="1"/>
  <c r="G9" i="1" s="1"/>
  <c r="B9" i="1"/>
  <c r="B14" i="1" s="1"/>
  <c r="AA8" i="1"/>
  <c r="U8" i="1"/>
  <c r="Q8" i="1"/>
  <c r="N8" i="1"/>
  <c r="K8" i="1"/>
  <c r="H8" i="1"/>
  <c r="G8" i="1"/>
  <c r="AA7" i="1"/>
  <c r="U5" i="1"/>
  <c r="Q5" i="1"/>
  <c r="N5" i="1"/>
  <c r="K5" i="1"/>
  <c r="H5" i="1"/>
  <c r="E5" i="1"/>
  <c r="B5" i="1"/>
  <c r="D5" i="1" s="1"/>
  <c r="U14" i="1" l="1"/>
  <c r="H35" i="1"/>
  <c r="J31" i="1"/>
  <c r="V31" i="1" s="1"/>
  <c r="O42" i="1"/>
  <c r="C42" i="1"/>
  <c r="F42" i="1"/>
  <c r="R42" i="1"/>
  <c r="D9" i="1"/>
  <c r="D14" i="1" s="1"/>
  <c r="T24" i="1"/>
  <c r="Q35" i="1"/>
  <c r="N14" i="1"/>
  <c r="T11" i="1"/>
  <c r="T31" i="1"/>
  <c r="B35" i="1"/>
  <c r="P14" i="1"/>
  <c r="U18" i="1"/>
  <c r="G35" i="1"/>
  <c r="S35" i="1"/>
  <c r="M26" i="1"/>
  <c r="T12" i="1"/>
  <c r="G12" i="1"/>
  <c r="N26" i="1"/>
  <c r="P17" i="1"/>
  <c r="P26" i="1" s="1"/>
  <c r="D23" i="1"/>
  <c r="T23" i="1"/>
  <c r="Q26" i="1"/>
  <c r="Q37" i="1" s="1"/>
  <c r="G14" i="1"/>
  <c r="H14" i="1"/>
  <c r="H26" i="1"/>
  <c r="H37" i="1" s="1"/>
  <c r="J26" i="1"/>
  <c r="B26" i="1"/>
  <c r="D20" i="1"/>
  <c r="T20" i="1"/>
  <c r="T8" i="1"/>
  <c r="I42" i="1"/>
  <c r="I28" i="1"/>
  <c r="I39" i="1" s="1"/>
  <c r="K26" i="1"/>
  <c r="S26" i="1"/>
  <c r="T32" i="1"/>
  <c r="E35" i="1"/>
  <c r="K14" i="1"/>
  <c r="M14" i="1"/>
  <c r="M28" i="1" s="1"/>
  <c r="G26" i="1"/>
  <c r="G37" i="1" s="1"/>
  <c r="N35" i="1"/>
  <c r="N42" i="1" s="1"/>
  <c r="P32" i="1"/>
  <c r="P35" i="1" s="1"/>
  <c r="T18" i="1"/>
  <c r="T22" i="1"/>
  <c r="D22" i="1"/>
  <c r="I37" i="1"/>
  <c r="U37" i="1" s="1"/>
  <c r="L28" i="1"/>
  <c r="L39" i="1" s="1"/>
  <c r="G5" i="1"/>
  <c r="J14" i="1"/>
  <c r="S14" i="1"/>
  <c r="B28" i="1"/>
  <c r="B39" i="1" s="1"/>
  <c r="T9" i="1"/>
  <c r="E14" i="1"/>
  <c r="L42" i="1"/>
  <c r="U42" i="1" s="1"/>
  <c r="Q14" i="1"/>
  <c r="T17" i="1"/>
  <c r="T19" i="1"/>
  <c r="T21" i="1"/>
  <c r="D21" i="1"/>
  <c r="E26" i="1"/>
  <c r="K35" i="1"/>
  <c r="M35" i="1"/>
  <c r="T5" i="1"/>
  <c r="U21" i="1"/>
  <c r="U26" i="1" s="1"/>
  <c r="U28" i="1" s="1"/>
  <c r="U39" i="1" s="1"/>
  <c r="D24" i="1"/>
  <c r="J35" i="1"/>
  <c r="V32" i="1" l="1"/>
  <c r="V35" i="1" s="1"/>
  <c r="V17" i="1"/>
  <c r="V26" i="1" s="1"/>
  <c r="V14" i="1"/>
  <c r="K37" i="1"/>
  <c r="P28" i="1"/>
  <c r="H28" i="1"/>
  <c r="H39" i="1" s="1"/>
  <c r="E37" i="1"/>
  <c r="D26" i="1"/>
  <c r="D37" i="1" s="1"/>
  <c r="S37" i="1"/>
  <c r="T26" i="1"/>
  <c r="P39" i="1"/>
  <c r="P42" i="1" s="1"/>
  <c r="H42" i="1"/>
  <c r="Q28" i="1"/>
  <c r="Q39" i="1" s="1"/>
  <c r="V28" i="1"/>
  <c r="V39" i="1" s="1"/>
  <c r="V42" i="1" s="1"/>
  <c r="T14" i="1"/>
  <c r="B37" i="1"/>
  <c r="B42" i="1"/>
  <c r="G28" i="1"/>
  <c r="G39" i="1" s="1"/>
  <c r="P37" i="1"/>
  <c r="Q42" i="1"/>
  <c r="S28" i="1"/>
  <c r="S39" i="1" s="1"/>
  <c r="S42" i="1" s="1"/>
  <c r="M39" i="1"/>
  <c r="M42" i="1" s="1"/>
  <c r="E42" i="1"/>
  <c r="G42" i="1" s="1"/>
  <c r="J37" i="1"/>
  <c r="K42" i="1"/>
  <c r="N37" i="1"/>
  <c r="E28" i="1"/>
  <c r="E39" i="1" s="1"/>
  <c r="J28" i="1"/>
  <c r="J39" i="1" s="1"/>
  <c r="J42" i="1" s="1"/>
  <c r="N28" i="1"/>
  <c r="N39" i="1" s="1"/>
  <c r="T35" i="1"/>
  <c r="K28" i="1"/>
  <c r="K39" i="1" s="1"/>
  <c r="M37" i="1"/>
  <c r="V37" i="1" l="1"/>
  <c r="D28" i="1"/>
  <c r="D39" i="1" s="1"/>
  <c r="T37" i="1"/>
  <c r="T42" i="1"/>
  <c r="D42" i="1"/>
  <c r="T28" i="1"/>
  <c r="T39" i="1" s="1"/>
</calcChain>
</file>

<file path=xl/sharedStrings.xml><?xml version="1.0" encoding="utf-8"?>
<sst xmlns="http://schemas.openxmlformats.org/spreadsheetml/2006/main" count="778" uniqueCount="736">
  <si>
    <t>GA1</t>
  </si>
  <si>
    <t>GA4S</t>
  </si>
  <si>
    <t>GA4V</t>
  </si>
  <si>
    <t>GA4</t>
  </si>
  <si>
    <t>GA5</t>
  </si>
  <si>
    <t>Latrin</t>
  </si>
  <si>
    <t>Sopavgifter</t>
  </si>
  <si>
    <t>Totalt</t>
  </si>
  <si>
    <t>Gräftåns Samfällighetsförening</t>
  </si>
  <si>
    <t>110101
111231</t>
  </si>
  <si>
    <t>Ingen ersättning för sammanträden</t>
  </si>
  <si>
    <t>Arvode</t>
  </si>
  <si>
    <t>Kostnadsersättning</t>
  </si>
  <si>
    <t>Rörelsens intäkter</t>
  </si>
  <si>
    <t>Ordförande</t>
  </si>
  <si>
    <t>Inbet. enl. utdeb längd</t>
  </si>
  <si>
    <t>Kassör</t>
  </si>
  <si>
    <t>Sekreterare</t>
  </si>
  <si>
    <t>Styrelseledamot</t>
  </si>
  <si>
    <t>Intäkter sophus</t>
  </si>
  <si>
    <t>Revisorer</t>
  </si>
  <si>
    <t>Statliga bidrag</t>
  </si>
  <si>
    <t>Reseersättning utgår med den skattefri delen</t>
  </si>
  <si>
    <t>S:a Rörelseintäkter</t>
  </si>
  <si>
    <t>Anslutningsavgift för vatten är 25 000 kr</t>
  </si>
  <si>
    <t>Rörelsens kostnader</t>
  </si>
  <si>
    <t>Vägunderhåll vinter</t>
  </si>
  <si>
    <t>Elavgifter</t>
  </si>
  <si>
    <t>Vattenavgifter och analyser</t>
  </si>
  <si>
    <t>Extraordinära kostnader vatten</t>
  </si>
  <si>
    <t>Sopavg återvinning</t>
  </si>
  <si>
    <t>Kostnader sopskötsel</t>
  </si>
  <si>
    <t>Sa Rörelsens kostnader</t>
  </si>
  <si>
    <t>Bruttovinst</t>
  </si>
  <si>
    <t>Personalkostnader</t>
  </si>
  <si>
    <t>Finansnetto</t>
  </si>
  <si>
    <t>Sa totala kostnader</t>
  </si>
  <si>
    <t>Beräknat resultat</t>
  </si>
  <si>
    <t>Utgifts-och inkomststat 2013</t>
  </si>
  <si>
    <t>TOTALT</t>
  </si>
  <si>
    <t>13-01-01
13-12-31</t>
  </si>
  <si>
    <t>IB Kassa 2013-01-01</t>
  </si>
  <si>
    <t>GA 4</t>
  </si>
  <si>
    <t>GA 5</t>
  </si>
  <si>
    <t>Sopavg</t>
  </si>
  <si>
    <t>tom</t>
  </si>
  <si>
    <t>Inbet. utdebiteringslängder</t>
  </si>
  <si>
    <t>Till menyn</t>
  </si>
  <si>
    <t>Namn</t>
  </si>
  <si>
    <t>Fastighetsbetäckning</t>
  </si>
  <si>
    <t>Förfallodag</t>
  </si>
  <si>
    <t>Period</t>
  </si>
  <si>
    <t>Fakturasumma</t>
  </si>
  <si>
    <t>Betaldsumma</t>
  </si>
  <si>
    <t>Betalningstidpunkt</t>
  </si>
  <si>
    <t>Märta Andersson</t>
  </si>
  <si>
    <t xml:space="preserve">Ovikens-Rörön 1:46  </t>
  </si>
  <si>
    <t>Åse Ohlsson</t>
  </si>
  <si>
    <t xml:space="preserve">Storgräftån 1:95  </t>
  </si>
  <si>
    <t>Mats Sundelin</t>
  </si>
  <si>
    <t xml:space="preserve">Ovikens-Rörön 1:257  </t>
  </si>
  <si>
    <t>Sven Wadman</t>
  </si>
  <si>
    <t xml:space="preserve">Ovikens-Rörön 1:135  </t>
  </si>
  <si>
    <t>Lars Olof Sterge</t>
  </si>
  <si>
    <t xml:space="preserve">Ovikens-Rörön 1:12  </t>
  </si>
  <si>
    <t>Mats Andersson</t>
  </si>
  <si>
    <t xml:space="preserve">Ovikens-Rörön 1:67  </t>
  </si>
  <si>
    <t>Ingrid Annika Edström</t>
  </si>
  <si>
    <t xml:space="preserve">Storgräftån 1:11  </t>
  </si>
  <si>
    <t>Christer Nordlund</t>
  </si>
  <si>
    <t xml:space="preserve">Ovikens-Rörön 1:56  </t>
  </si>
  <si>
    <t>OLA TOFTEGAARD</t>
  </si>
  <si>
    <t xml:space="preserve">Ovikens-Rörön 1:317  </t>
  </si>
  <si>
    <t>Pär Johansson</t>
  </si>
  <si>
    <t xml:space="preserve">Ovikens-Rörön 1:131  </t>
  </si>
  <si>
    <t>Helmer Ingemar Smedberg</t>
  </si>
  <si>
    <t xml:space="preserve">Ovikens-Rörön 1:117  </t>
  </si>
  <si>
    <t>Gun Anneli Andremo</t>
  </si>
  <si>
    <t xml:space="preserve">Ovikens-Rörön 1:147  </t>
  </si>
  <si>
    <t>Henry Persson</t>
  </si>
  <si>
    <t xml:space="preserve">Ovikens-Rörön 1:107  </t>
  </si>
  <si>
    <t>Rolf Christer Persson</t>
  </si>
  <si>
    <t xml:space="preserve">Ovikens-Rörön 1:277  </t>
  </si>
  <si>
    <t>Kenneth Österberg</t>
  </si>
  <si>
    <t xml:space="preserve">Ovikens-Rörön 1:126  </t>
  </si>
  <si>
    <t>Kjell-Mikael Ödman</t>
  </si>
  <si>
    <t xml:space="preserve">Ovikens-Rörön 1:271  </t>
  </si>
  <si>
    <t>Helén Roos af Hjelmsäter</t>
  </si>
  <si>
    <t xml:space="preserve">Ovikens-Rörön 1:140  </t>
  </si>
  <si>
    <t>Thomas Karlsson</t>
  </si>
  <si>
    <t xml:space="preserve">Ovikens-Rörön 1:290  </t>
  </si>
  <si>
    <t>Per Lage Eriksson</t>
  </si>
  <si>
    <t xml:space="preserve">Ovikens-Rörön 1:265  </t>
  </si>
  <si>
    <t>Ragnhild Merete Myhrstad</t>
  </si>
  <si>
    <t xml:space="preserve">Ovikens-Rörön 1:92  </t>
  </si>
  <si>
    <t>Lars Åke Hansson</t>
  </si>
  <si>
    <t xml:space="preserve">Storgräftån 1:50  </t>
  </si>
  <si>
    <t>Ulrika Boström</t>
  </si>
  <si>
    <t xml:space="preserve">Ovikens-Rörön 1:51  </t>
  </si>
  <si>
    <t>Hans Åke Selin</t>
  </si>
  <si>
    <t xml:space="preserve">Storgräftån 1:204  </t>
  </si>
  <si>
    <t>Signe Margareta Ulrika Boström</t>
  </si>
  <si>
    <t xml:space="preserve">Storgräftån 1:176  </t>
  </si>
  <si>
    <t>Fjällyan Ab</t>
  </si>
  <si>
    <t xml:space="preserve">Storgräftån 1:200  </t>
  </si>
  <si>
    <t>Lars Arne Fransson</t>
  </si>
  <si>
    <t xml:space="preserve">Ovikens-Rörön 1:36  </t>
  </si>
  <si>
    <t>Anders Hellström</t>
  </si>
  <si>
    <t xml:space="preserve">Ovikens-Rörön 1:76  </t>
  </si>
  <si>
    <t>Tomas Engstrand</t>
  </si>
  <si>
    <t xml:space="preserve">Ovikens-Rörön 1:15  </t>
  </si>
  <si>
    <t>Torun Birgitta Torbjörnsdotter</t>
  </si>
  <si>
    <t xml:space="preserve">Storgräftån 1:48  </t>
  </si>
  <si>
    <t>Andréas Namslauer</t>
  </si>
  <si>
    <t xml:space="preserve">Storgräftån 1:81  </t>
  </si>
  <si>
    <t>Rickard Svedjesten</t>
  </si>
  <si>
    <t xml:space="preserve">Ovikens-Rörön 1:10  </t>
  </si>
  <si>
    <t>Kurt Åke Hansson</t>
  </si>
  <si>
    <t xml:space="preserve">Ovikens-Rörön 1:143  </t>
  </si>
  <si>
    <t>Lars Göran Kenneth Ångnell</t>
  </si>
  <si>
    <t xml:space="preserve">Ovikens-Rörön 1:100  </t>
  </si>
  <si>
    <t xml:space="preserve">Ovikens-Rörön 1:262  </t>
  </si>
  <si>
    <t>Jens Säterberg</t>
  </si>
  <si>
    <t xml:space="preserve">Storgräftån 1:192  </t>
  </si>
  <si>
    <t>Catarina Bertilsson</t>
  </si>
  <si>
    <t xml:space="preserve">Ovikens-Rörön 1:86  </t>
  </si>
  <si>
    <t>Ralf Bergström</t>
  </si>
  <si>
    <t xml:space="preserve">Storgräftån 1:195  </t>
  </si>
  <si>
    <t>Cecilia Söder</t>
  </si>
  <si>
    <t xml:space="preserve">Storgräftån 1:65  </t>
  </si>
  <si>
    <t>Christina Nylander</t>
  </si>
  <si>
    <t xml:space="preserve">Storgräftån 1:182  </t>
  </si>
  <si>
    <t>Rolf Turhagen</t>
  </si>
  <si>
    <t xml:space="preserve">Ovikens-Rörön 1:305  </t>
  </si>
  <si>
    <t>Berndt Wisten</t>
  </si>
  <si>
    <t xml:space="preserve">Storgräftån 1:33  </t>
  </si>
  <si>
    <t>Karl Ivar Valter Engström</t>
  </si>
  <si>
    <t xml:space="preserve">Storgräftån 1:37  </t>
  </si>
  <si>
    <t>Hanna Falkeström</t>
  </si>
  <si>
    <t xml:space="preserve">Storgräftån 1:206  </t>
  </si>
  <si>
    <t>HÅKAN O ULRICA GÖRANSSON</t>
  </si>
  <si>
    <t xml:space="preserve">Ovikens-Rörön 1:312  </t>
  </si>
  <si>
    <t>Ragnar Persson</t>
  </si>
  <si>
    <t xml:space="preserve">Ovikens-Rörön 1:82  </t>
  </si>
  <si>
    <t>Max Sture Pettersson</t>
  </si>
  <si>
    <t xml:space="preserve">Ovikens-Rörön 1:23  </t>
  </si>
  <si>
    <t>Lars Magnus Pallin</t>
  </si>
  <si>
    <t xml:space="preserve">Ovikens-Rörön 1:34  </t>
  </si>
  <si>
    <t>Karin Olofsson</t>
  </si>
  <si>
    <t xml:space="preserve">Ovikens-Rörön 1:272  </t>
  </si>
  <si>
    <t>Anders &amp; Jenny Erlandsson</t>
  </si>
  <si>
    <t xml:space="preserve">Storgräftån 1:138  </t>
  </si>
  <si>
    <t>Annica Jonsson</t>
  </si>
  <si>
    <t xml:space="preserve">Ovikens-Rörön 1:111  </t>
  </si>
  <si>
    <t>Björn Eriksson</t>
  </si>
  <si>
    <t xml:space="preserve">Ovikens-Rörön 1:142  </t>
  </si>
  <si>
    <t>Per Åke Hansson</t>
  </si>
  <si>
    <t xml:space="preserve">Ovikens-Rörön 1:145  </t>
  </si>
  <si>
    <t>Catrin Svenssson</t>
  </si>
  <si>
    <t xml:space="preserve">Storgräftån 1:56  </t>
  </si>
  <si>
    <t>Bo Alvar Adolfsson</t>
  </si>
  <si>
    <t xml:space="preserve">Storgräftån 1:78  </t>
  </si>
  <si>
    <t>Kajsa Ulla-Karin Lindqvist</t>
  </si>
  <si>
    <t xml:space="preserve">Ovikens-Rörön 1:287  </t>
  </si>
  <si>
    <t>Bo Lundén</t>
  </si>
  <si>
    <t xml:space="preserve">Ovikens-Rörön 1:289  </t>
  </si>
  <si>
    <t>Thorbjörn Persson</t>
  </si>
  <si>
    <t xml:space="preserve">Ovikens-Rörön 1:293  </t>
  </si>
  <si>
    <t>Tomas Bredin</t>
  </si>
  <si>
    <t xml:space="preserve">Storgräftån 1:17  </t>
  </si>
  <si>
    <t>Lena-Christin Haagensen Brodén</t>
  </si>
  <si>
    <t xml:space="preserve">Storgräftån 1:16  </t>
  </si>
  <si>
    <t>Andreas Lundberg</t>
  </si>
  <si>
    <t xml:space="preserve">Storgräftån 1:54  </t>
  </si>
  <si>
    <t>Kent Ove Edström</t>
  </si>
  <si>
    <t xml:space="preserve">Storgräftån 1:23  </t>
  </si>
  <si>
    <t>Bert Uno Bohlin</t>
  </si>
  <si>
    <t xml:space="preserve">Storgräftån 1:79  </t>
  </si>
  <si>
    <t>Hans Rolf Erik Bohlin</t>
  </si>
  <si>
    <t xml:space="preserve">Storgräftån 1:80  </t>
  </si>
  <si>
    <t xml:space="preserve">Storgräftån 1:77  </t>
  </si>
  <si>
    <t>Helge Magnus Carlqvist</t>
  </si>
  <si>
    <t xml:space="preserve">Storgräftån 1:88  </t>
  </si>
  <si>
    <t>Anita Margareta Åsberg</t>
  </si>
  <si>
    <t xml:space="preserve">Storgräftån 1:102  </t>
  </si>
  <si>
    <t>Bengt Nyström</t>
  </si>
  <si>
    <t xml:space="preserve">Storgräftån 1:109  </t>
  </si>
  <si>
    <t>Lars Anders Pettersson</t>
  </si>
  <si>
    <t xml:space="preserve">Storgräftån 1:110  </t>
  </si>
  <si>
    <t>Uno Moberg</t>
  </si>
  <si>
    <t xml:space="preserve">Ovikens-Rörön 1:284  </t>
  </si>
  <si>
    <t>Ulla-Karin Åsell</t>
  </si>
  <si>
    <t xml:space="preserve">Ovikens-Rörön 1:285  </t>
  </si>
  <si>
    <t>Annika Marie Urby</t>
  </si>
  <si>
    <t xml:space="preserve">Ovikens-Rörön 1:101  </t>
  </si>
  <si>
    <t>Jan Ove Harry Aldberg</t>
  </si>
  <si>
    <t xml:space="preserve">Ovikens-Rörön 1:17  </t>
  </si>
  <si>
    <t>Rut Britta Anita Långström Björk</t>
  </si>
  <si>
    <t xml:space="preserve">Ovikens-Rörön 1:40  </t>
  </si>
  <si>
    <t>Monica Birgitta Söder Nilsson</t>
  </si>
  <si>
    <t xml:space="preserve">Ovikens-Rörön 1:55  </t>
  </si>
  <si>
    <t>Stig Peter Söderholm</t>
  </si>
  <si>
    <t xml:space="preserve">Storgräftån 1:127  </t>
  </si>
  <si>
    <t>Börje Höglund</t>
  </si>
  <si>
    <t xml:space="preserve">Storgräftån 1:135  </t>
  </si>
  <si>
    <t>Kjell Viktor Jarehorn</t>
  </si>
  <si>
    <t xml:space="preserve">Storgräftån 1:136  </t>
  </si>
  <si>
    <t xml:space="preserve">Storgräftån 1:137  </t>
  </si>
  <si>
    <t>Ted o Heléne Rönnevall</t>
  </si>
  <si>
    <t xml:space="preserve">Ovikens-Rörön 1:129  </t>
  </si>
  <si>
    <t>Johan Nilsson</t>
  </si>
  <si>
    <t xml:space="preserve">Ovikens-Rörön 1:130  </t>
  </si>
  <si>
    <t>Per Olof Husberg</t>
  </si>
  <si>
    <t xml:space="preserve">Ovikens-Rörön 1:29  </t>
  </si>
  <si>
    <t>Rune Michael Johansson</t>
  </si>
  <si>
    <t xml:space="preserve">Storgräftån 1:126  </t>
  </si>
  <si>
    <t>Patrik Nyström</t>
  </si>
  <si>
    <t xml:space="preserve">Storgräftån 1:114  </t>
  </si>
  <si>
    <t>KENNETH HANSSON</t>
  </si>
  <si>
    <t xml:space="preserve">Ovikens-Rörön 1:314  </t>
  </si>
  <si>
    <t>URBAN JONSSON</t>
  </si>
  <si>
    <t xml:space="preserve">Ovikens-Rörön 1:318  </t>
  </si>
  <si>
    <t>Gunvor Nordin</t>
  </si>
  <si>
    <t xml:space="preserve">Storgräftån 1:41  </t>
  </si>
  <si>
    <t>Lars Åke Lundberg</t>
  </si>
  <si>
    <t xml:space="preserve">Storgräftån 1:29  </t>
  </si>
  <si>
    <t>Fredrik Magnusson</t>
  </si>
  <si>
    <t xml:space="preserve">Ovikens-Rörön 1:307  </t>
  </si>
  <si>
    <t>Lars Färnlöf</t>
  </si>
  <si>
    <t xml:space="preserve">Storgräftån 1:4  </t>
  </si>
  <si>
    <t>Lars Daniel Backlund</t>
  </si>
  <si>
    <t xml:space="preserve">Storgräftån 1:189  </t>
  </si>
  <si>
    <t>Leif Karl Olsson</t>
  </si>
  <si>
    <t xml:space="preserve">Storgräftån 1:101  </t>
  </si>
  <si>
    <t>Olle Tannergård</t>
  </si>
  <si>
    <t xml:space="preserve">Ovikens-Rörön 1:85  </t>
  </si>
  <si>
    <t>Josef Sven-Göran Josefsson</t>
  </si>
  <si>
    <t xml:space="preserve">Ovikens-Rörön 1:97  </t>
  </si>
  <si>
    <t>Stig Lindberg</t>
  </si>
  <si>
    <t xml:space="preserve">Ovikens-Rörön 1:125  </t>
  </si>
  <si>
    <t>Gräftåvallens Fjällanläggningar Ab</t>
  </si>
  <si>
    <t xml:space="preserve">Ovikens-Rörön 1:297  </t>
  </si>
  <si>
    <t>Rut Ing-Marie Vik-Nordström</t>
  </si>
  <si>
    <t xml:space="preserve">Ovikens-Rörön 1:88  </t>
  </si>
  <si>
    <t>Elisabet Kempe</t>
  </si>
  <si>
    <t xml:space="preserve">Storgräftån 1:59  </t>
  </si>
  <si>
    <t>Mats Garmager</t>
  </si>
  <si>
    <t xml:space="preserve">Ovikens-Rörön 1:90  </t>
  </si>
  <si>
    <t>Karin Hedström</t>
  </si>
  <si>
    <t xml:space="preserve">Ovikens-Rörön 1:94  </t>
  </si>
  <si>
    <t>Per Michael Dorsch</t>
  </si>
  <si>
    <t xml:space="preserve">Ovikens-Rörön 1:95  </t>
  </si>
  <si>
    <t>Bengt Ingemar Åström</t>
  </si>
  <si>
    <t xml:space="preserve">Ovikens-Rörön 1:96  </t>
  </si>
  <si>
    <t>Meta Persdotter</t>
  </si>
  <si>
    <t xml:space="preserve">Ovikens-Rörön 1:134  </t>
  </si>
  <si>
    <t>Bengt Ronny Olofsson</t>
  </si>
  <si>
    <t xml:space="preserve">Storgräftån 1:63  </t>
  </si>
  <si>
    <t>Ingrid Elisabet Persson</t>
  </si>
  <si>
    <t xml:space="preserve">Storgräftån 1:66  </t>
  </si>
  <si>
    <t>Malin Selin</t>
  </si>
  <si>
    <t xml:space="preserve">Storgräftån 1:67  </t>
  </si>
  <si>
    <t>Mikael Nordquist</t>
  </si>
  <si>
    <t xml:space="preserve">Storgräftån 1:68  </t>
  </si>
  <si>
    <t>Sven Jörgen Gunnar Danielsson</t>
  </si>
  <si>
    <t xml:space="preserve">Storgräftån 1:69  </t>
  </si>
  <si>
    <t>Rolf Martinsson</t>
  </si>
  <si>
    <t xml:space="preserve">Storgräftån 1:70  </t>
  </si>
  <si>
    <t>Anders Steve Klanga</t>
  </si>
  <si>
    <t xml:space="preserve">Storgräftån 1:71  </t>
  </si>
  <si>
    <t>Kurt Joel Hammarström</t>
  </si>
  <si>
    <t xml:space="preserve">Storgräftån 1:188  </t>
  </si>
  <si>
    <t>Eva Ekenberg</t>
  </si>
  <si>
    <t xml:space="preserve">Storgräftån 1:6  </t>
  </si>
  <si>
    <t>Arne Martin Karlsson</t>
  </si>
  <si>
    <t xml:space="preserve">Storgräftån 1:7  </t>
  </si>
  <si>
    <t>Jan Frostvinge</t>
  </si>
  <si>
    <t xml:space="preserve">Storgräftån 1:8  </t>
  </si>
  <si>
    <t>Sören Olsén</t>
  </si>
  <si>
    <t xml:space="preserve">Ovikens-Rörön 1:309  </t>
  </si>
  <si>
    <t>Mats Backlund</t>
  </si>
  <si>
    <t xml:space="preserve">Ovikens-Rörön 1:306  </t>
  </si>
  <si>
    <t>Bajnos AB /Sören B</t>
  </si>
  <si>
    <t xml:space="preserve">Ovikens-Rörön 1:303  </t>
  </si>
  <si>
    <t>Hackås Timmerhusservice AB</t>
  </si>
  <si>
    <t xml:space="preserve">Ovikens-Rörön 1:304  </t>
  </si>
  <si>
    <t>Ingrid Agneta Ekström</t>
  </si>
  <si>
    <t xml:space="preserve">Ovikens-Rörön 1:269  </t>
  </si>
  <si>
    <t>Yvonne Jessica Gustafsson</t>
  </si>
  <si>
    <t xml:space="preserve">Ovikens-Rörön 1:270  </t>
  </si>
  <si>
    <t>Olow Lindqvist</t>
  </si>
  <si>
    <t xml:space="preserve">Ovikens-Rörön 1:279  </t>
  </si>
  <si>
    <t>Leif Haagensen</t>
  </si>
  <si>
    <t xml:space="preserve">Ovikens-Rörön 1:280  </t>
  </si>
  <si>
    <t>Kerstin Elisabet Bylund Paulsson</t>
  </si>
  <si>
    <t xml:space="preserve">Ovikens-Rörön 1:281  </t>
  </si>
  <si>
    <t>Håkan Lundberg</t>
  </si>
  <si>
    <t xml:space="preserve">Storgräftån 1:30  </t>
  </si>
  <si>
    <t>Olof Gusten Larsson</t>
  </si>
  <si>
    <t xml:space="preserve">Storgräftån 1:31  </t>
  </si>
  <si>
    <t>Lars Sträng</t>
  </si>
  <si>
    <t xml:space="preserve">Storgräftån 1:32  </t>
  </si>
  <si>
    <t>Jill Ringdahl</t>
  </si>
  <si>
    <t xml:space="preserve">Storgräftån 1:197  </t>
  </si>
  <si>
    <t>Åke Nilsson</t>
  </si>
  <si>
    <t xml:space="preserve">Storgräftån 1:38  </t>
  </si>
  <si>
    <t>Jan Christer Sahlén</t>
  </si>
  <si>
    <t xml:space="preserve">Storgräftån 1:191  </t>
  </si>
  <si>
    <t>Bo Gunnar Skyttberg</t>
  </si>
  <si>
    <t xml:space="preserve">Storgräftån 1:40  </t>
  </si>
  <si>
    <t>Berndt Eric Eriksson</t>
  </si>
  <si>
    <t xml:space="preserve">Storgräftån 1:34  </t>
  </si>
  <si>
    <t>Eva Elisabet Lindahl Toftegaard,</t>
  </si>
  <si>
    <t xml:space="preserve">Storgräftån 1:202  </t>
  </si>
  <si>
    <t>Per Niklas Johansson</t>
  </si>
  <si>
    <t xml:space="preserve">Storgräftån 1:205  </t>
  </si>
  <si>
    <t>STIG MARTINSSON</t>
  </si>
  <si>
    <t xml:space="preserve">Ovikens-Rörön 1:313  </t>
  </si>
  <si>
    <t>PELLE OLSSON</t>
  </si>
  <si>
    <t xml:space="preserve">Ovikens-Rörön 1:311  </t>
  </si>
  <si>
    <t>BENGT PERSSON</t>
  </si>
  <si>
    <t xml:space="preserve">Ovikens-Rörön 1:319  </t>
  </si>
  <si>
    <t>Kenneth Svedjesten</t>
  </si>
  <si>
    <t xml:space="preserve">Ovikens-Rörön 1:320  </t>
  </si>
  <si>
    <t>Mats Ola Hammarstedt</t>
  </si>
  <si>
    <t xml:space="preserve">Storgräftån 1:117  </t>
  </si>
  <si>
    <t>Stefan Bjurselius</t>
  </si>
  <si>
    <t xml:space="preserve">Storgräftån 1:118  </t>
  </si>
  <si>
    <t>Håkan Berglund</t>
  </si>
  <si>
    <t xml:space="preserve">Storgräftån 1:120  </t>
  </si>
  <si>
    <t>Ann Hammarström</t>
  </si>
  <si>
    <t xml:space="preserve">Ovikens-Rörön 1:71  </t>
  </si>
  <si>
    <t>Stefan Håkansson</t>
  </si>
  <si>
    <t xml:space="preserve">Ovikens-Rörön 1:73  </t>
  </si>
  <si>
    <t>Ulf Solback</t>
  </si>
  <si>
    <t xml:space="preserve">Ovikens-Rörön 1:74  </t>
  </si>
  <si>
    <t>Bernt Lundstedt</t>
  </si>
  <si>
    <t xml:space="preserve">Ovikens-Rörön 1:75  </t>
  </si>
  <si>
    <t>Jill Thenander</t>
  </si>
  <si>
    <t xml:space="preserve">Ovikens-Rörön 1:78  </t>
  </si>
  <si>
    <t>Sten Ove Jakobsson</t>
  </si>
  <si>
    <t xml:space="preserve">Ovikens-Rörön 1:31  </t>
  </si>
  <si>
    <t>Anna Birgitta Stålberg</t>
  </si>
  <si>
    <t xml:space="preserve">Ovikens-Rörön 1:21  </t>
  </si>
  <si>
    <t>Igor Tegay</t>
  </si>
  <si>
    <t xml:space="preserve">Ovikens-Rörön 1:27  </t>
  </si>
  <si>
    <t>Per Åke Ingvar Persson</t>
  </si>
  <si>
    <t xml:space="preserve">Ovikens-Rörön 1:28  </t>
  </si>
  <si>
    <t>Karin Mari-Anne Glantz Vikström</t>
  </si>
  <si>
    <t xml:space="preserve">Storgräftån 1:125  </t>
  </si>
  <si>
    <t>Lars Pettersson</t>
  </si>
  <si>
    <t xml:space="preserve">Ovikens-Rörön 1:296  </t>
  </si>
  <si>
    <t>John Allan Axelsson</t>
  </si>
  <si>
    <t xml:space="preserve">Ovikens-Rörön 1:132  </t>
  </si>
  <si>
    <t>Niclas Forsgren</t>
  </si>
  <si>
    <t xml:space="preserve">Ovikens-Rörön 1:35  </t>
  </si>
  <si>
    <t>Peter Löfvenberg</t>
  </si>
  <si>
    <t xml:space="preserve">Ovikens-Rörön 1:37  </t>
  </si>
  <si>
    <t>Gunvor Anna Margareta Wåström</t>
  </si>
  <si>
    <t xml:space="preserve">Ovikens-Rörön 1:124  </t>
  </si>
  <si>
    <t>Jan Ebbe Molin</t>
  </si>
  <si>
    <t xml:space="preserve">Storgräftån 1:134  </t>
  </si>
  <si>
    <t>Irma Linnéa Ahlgren-Norén</t>
  </si>
  <si>
    <t xml:space="preserve">Storgräftån 1:128  </t>
  </si>
  <si>
    <t>Lena Nordlander</t>
  </si>
  <si>
    <t xml:space="preserve">Storgräftån 1:129  </t>
  </si>
  <si>
    <t>Christina Margareta Almroth</t>
  </si>
  <si>
    <t xml:space="preserve">Storgräftån 1:139  </t>
  </si>
  <si>
    <t>Åsa Margareta Sundqvist</t>
  </si>
  <si>
    <t xml:space="preserve">Storgräftån 1:156  </t>
  </si>
  <si>
    <t>Bo Georg Thorhuus</t>
  </si>
  <si>
    <t xml:space="preserve">Ovikens-Rörön 1:274  </t>
  </si>
  <si>
    <t>Erik Sture Svensson</t>
  </si>
  <si>
    <t xml:space="preserve">Ovikens-Rörön 1:275  </t>
  </si>
  <si>
    <t>Anna Kristina Sjödin</t>
  </si>
  <si>
    <t xml:space="preserve">Ovikens-Rörön 1:52  </t>
  </si>
  <si>
    <t>Tomas Milling</t>
  </si>
  <si>
    <t xml:space="preserve">Ovikens-Rörön 1:61  </t>
  </si>
  <si>
    <t>Britt Åkerlind Stopner</t>
  </si>
  <si>
    <t xml:space="preserve">Ovikens-Rörön 1:64  </t>
  </si>
  <si>
    <t>Riitta Elisabet de Zalenski</t>
  </si>
  <si>
    <t xml:space="preserve">Ovikens-Rörön 1:65  </t>
  </si>
  <si>
    <t>Ulf Utterström</t>
  </si>
  <si>
    <t xml:space="preserve">Ovikens-Rörön 1:41  </t>
  </si>
  <si>
    <t>Agneta Berglund</t>
  </si>
  <si>
    <t xml:space="preserve">Ovikens-Rörön 1:43  </t>
  </si>
  <si>
    <t>Matts Erik Björke</t>
  </si>
  <si>
    <t xml:space="preserve">Ovikens-Rörön 1:16  </t>
  </si>
  <si>
    <t>Marina Ollvid</t>
  </si>
  <si>
    <t xml:space="preserve">Ovikens-Rörön 1:11  </t>
  </si>
  <si>
    <t>Ulrika Österlund Sigg</t>
  </si>
  <si>
    <t xml:space="preserve">Ovikens-Rörön 1:13  </t>
  </si>
  <si>
    <t>Paul Karlssons dödsbo</t>
  </si>
  <si>
    <t xml:space="preserve">Ovikens-Rörön 1:14  </t>
  </si>
  <si>
    <t>Urban Lindström</t>
  </si>
  <si>
    <t xml:space="preserve">Ovikens-Rörön 1:102  </t>
  </si>
  <si>
    <t>Gunnar Holmberg</t>
  </si>
  <si>
    <t xml:space="preserve">Ovikens-Rörön 1:69  </t>
  </si>
  <si>
    <t>Levi Emanuel Pålsson</t>
  </si>
  <si>
    <t xml:space="preserve">Ovikens-Rörön 1:104  </t>
  </si>
  <si>
    <t>Per Olov Eriksson</t>
  </si>
  <si>
    <t xml:space="preserve">Ovikens-Rörön 1:105  </t>
  </si>
  <si>
    <t>Per Urban Janlert</t>
  </si>
  <si>
    <t xml:space="preserve">Ovikens-Rörön 1:106  </t>
  </si>
  <si>
    <t>Pär Stålberg</t>
  </si>
  <si>
    <t xml:space="preserve">Ovikens-Rörön 1:113  </t>
  </si>
  <si>
    <t>Per Jonsson</t>
  </si>
  <si>
    <t xml:space="preserve">Ovikens-Rörön 1:137  </t>
  </si>
  <si>
    <t>Peter Nilsson</t>
  </si>
  <si>
    <t xml:space="preserve">Ovikens-Rörön 1:138  </t>
  </si>
  <si>
    <t>Margareta Kristina Schön</t>
  </si>
  <si>
    <t xml:space="preserve">Ovikens-Rörön 1:139  </t>
  </si>
  <si>
    <t>Hans-Olov Marcus Schön</t>
  </si>
  <si>
    <t xml:space="preserve">Ovikens-Rörön 1:108  </t>
  </si>
  <si>
    <t>Stig Martin Jacobsson</t>
  </si>
  <si>
    <t xml:space="preserve">Ovikens-Rörön 1:286  </t>
  </si>
  <si>
    <t>Aarre Antero Meriläinen</t>
  </si>
  <si>
    <t xml:space="preserve">Ovikens-Rörön 1:282  </t>
  </si>
  <si>
    <t>Jan Herman Rosenfeld</t>
  </si>
  <si>
    <t xml:space="preserve">Ovikens-Rörön 1:258  </t>
  </si>
  <si>
    <t>Per Olof Jonsson</t>
  </si>
  <si>
    <t xml:space="preserve">Storgräftån 1:111  </t>
  </si>
  <si>
    <t>Jan Olof Sjöqvist</t>
  </si>
  <si>
    <t xml:space="preserve">Storgräftån 1:112  </t>
  </si>
  <si>
    <t>Steen Vyff</t>
  </si>
  <si>
    <t xml:space="preserve">Storgräftån 1:113  </t>
  </si>
  <si>
    <t>Björn Nilsson</t>
  </si>
  <si>
    <t xml:space="preserve">Storgräftån 1:99  </t>
  </si>
  <si>
    <t>Annie Almroth</t>
  </si>
  <si>
    <t xml:space="preserve">Storgräftån 1:106  </t>
  </si>
  <si>
    <t>Per-Olle Lindén</t>
  </si>
  <si>
    <t xml:space="preserve">Storgräftån 1:107  </t>
  </si>
  <si>
    <t>Iris Mari Sundberg</t>
  </si>
  <si>
    <t xml:space="preserve">Storgräftån 1:103  </t>
  </si>
  <si>
    <t>Maud Ince Irene Hermansson</t>
  </si>
  <si>
    <t xml:space="preserve">Storgräftån 1:104  </t>
  </si>
  <si>
    <t>Stefan Olofsson</t>
  </si>
  <si>
    <t xml:space="preserve">Storgräftån 1:96  </t>
  </si>
  <si>
    <t>Ulla Hellsing</t>
  </si>
  <si>
    <t xml:space="preserve">Storgräftån 1:89  </t>
  </si>
  <si>
    <t>Björn Allan Kågström</t>
  </si>
  <si>
    <t xml:space="preserve">Storgräftån 1:90  </t>
  </si>
  <si>
    <t>Sven Folke Nilsson</t>
  </si>
  <si>
    <t xml:space="preserve">Storgräftån 1:91  </t>
  </si>
  <si>
    <t>Anny Mattsson</t>
  </si>
  <si>
    <t xml:space="preserve">Storgräftån 1:92  </t>
  </si>
  <si>
    <t>Martin Hellström</t>
  </si>
  <si>
    <t xml:space="preserve">Storgräftån 1:83  </t>
  </si>
  <si>
    <t>Karin Skilje</t>
  </si>
  <si>
    <t xml:space="preserve">Storgräftån 1:84  </t>
  </si>
  <si>
    <t>Alice Margareta Norman</t>
  </si>
  <si>
    <t xml:space="preserve">Storgräftån 1:85  </t>
  </si>
  <si>
    <t>Anna Hast</t>
  </si>
  <si>
    <t xml:space="preserve">Storgräftån 1:86  </t>
  </si>
  <si>
    <t>Nils Henrik Werner</t>
  </si>
  <si>
    <t xml:space="preserve">Storgräftån 1:57  </t>
  </si>
  <si>
    <t>Erik Klanga</t>
  </si>
  <si>
    <t xml:space="preserve">Storgräftån 1:58  </t>
  </si>
  <si>
    <t>Olof Ingvar Nielsen</t>
  </si>
  <si>
    <t xml:space="preserve">Storgräftån 1:19  </t>
  </si>
  <si>
    <t>Claes Olof Claesson</t>
  </si>
  <si>
    <t xml:space="preserve">Storgräftån 1:20  </t>
  </si>
  <si>
    <t>Vera Maria Ljusberg</t>
  </si>
  <si>
    <t xml:space="preserve">Storgräftån 1:43  </t>
  </si>
  <si>
    <t>Kjell Agne Åhlund</t>
  </si>
  <si>
    <t xml:space="preserve">Storgräftån 1:51  </t>
  </si>
  <si>
    <t>Marcus Månsson</t>
  </si>
  <si>
    <t xml:space="preserve">Storgräftån 1:49  </t>
  </si>
  <si>
    <t>Kjell Johan Gunnar Högberg</t>
  </si>
  <si>
    <t xml:space="preserve">Storgräftån 1:47  </t>
  </si>
  <si>
    <t>Ulf Jägemar</t>
  </si>
  <si>
    <t xml:space="preserve">Storgräftån 1:12  </t>
  </si>
  <si>
    <t>Hans Erik Edström</t>
  </si>
  <si>
    <t xml:space="preserve">Storgräftån 1:13  </t>
  </si>
  <si>
    <t>Eva Maria Rönnbäck</t>
  </si>
  <si>
    <t xml:space="preserve">Storgräftån 1:14  </t>
  </si>
  <si>
    <t>Birgitta Åström</t>
  </si>
  <si>
    <t xml:space="preserve">Storgräftån 1:15  </t>
  </si>
  <si>
    <t>Mats Trense</t>
  </si>
  <si>
    <t xml:space="preserve">Ovikens-Rörön 1:300  </t>
  </si>
  <si>
    <t>Per Joelsson</t>
  </si>
  <si>
    <t xml:space="preserve">Ovikens-Rörön 1:301  </t>
  </si>
  <si>
    <t>Bydalsfjällens Liftaktiebolag</t>
  </si>
  <si>
    <t xml:space="preserve">Ovikens-Rörön 1:291  </t>
  </si>
  <si>
    <t>Jan Anders Ward</t>
  </si>
  <si>
    <t xml:space="preserve">Ovikens-Rörön 1:292  </t>
  </si>
  <si>
    <t>Roland Joelsson</t>
  </si>
  <si>
    <t xml:space="preserve">Ovikens-Rörön 1:294  </t>
  </si>
  <si>
    <t>Andreas Vestberg</t>
  </si>
  <si>
    <t xml:space="preserve">Ovikens-Rörön 1:295  </t>
  </si>
  <si>
    <t>Lars Vilhelm Wessén</t>
  </si>
  <si>
    <t xml:space="preserve">Storgräftån 1:42  </t>
  </si>
  <si>
    <t>Karl Johan Vidar Vestberg</t>
  </si>
  <si>
    <t xml:space="preserve">Storgräftån 1:22  </t>
  </si>
  <si>
    <t>Lena Inga Eriksson</t>
  </si>
  <si>
    <t xml:space="preserve">Storgräftån 1:94  </t>
  </si>
  <si>
    <t>Eva Britt Björk</t>
  </si>
  <si>
    <t xml:space="preserve">Ovikens-Rörön 1:259  </t>
  </si>
  <si>
    <t>Tage Vilhelm Jonsson</t>
  </si>
  <si>
    <t xml:space="preserve">Ovikens-Rörön 1:144  </t>
  </si>
  <si>
    <t>Britt Sandra Berggren</t>
  </si>
  <si>
    <t xml:space="preserve">Ovikens-Rörön 1:58  </t>
  </si>
  <si>
    <t>Tord Aggebäcks</t>
  </si>
  <si>
    <t xml:space="preserve">Ovikens-Rörön 1:42  </t>
  </si>
  <si>
    <t>Roger Nilsson</t>
  </si>
  <si>
    <t xml:space="preserve">Ovikens-Rörön 1:68  </t>
  </si>
  <si>
    <t>Gunnar Eriksson</t>
  </si>
  <si>
    <t xml:space="preserve">Ovikens-Rörön 1:39  </t>
  </si>
  <si>
    <t>Fredrik Larsson</t>
  </si>
  <si>
    <t xml:space="preserve">Storgräftån 1:130  </t>
  </si>
  <si>
    <t>Anna Kristina Olsson</t>
  </si>
  <si>
    <t xml:space="preserve">Storgräftån 1:131  </t>
  </si>
  <si>
    <t>Caroline Helena Landén</t>
  </si>
  <si>
    <t xml:space="preserve">Ovikens-Rörön 1:118  </t>
  </si>
  <si>
    <t>Leif Granqvist</t>
  </si>
  <si>
    <t xml:space="preserve">Ovikens-Rörön 1:136  </t>
  </si>
  <si>
    <t>Stefan Söder</t>
  </si>
  <si>
    <t xml:space="preserve">Ovikens-Rörön 1:121  </t>
  </si>
  <si>
    <t>Åsa Elisabet Taraldsson</t>
  </si>
  <si>
    <t xml:space="preserve">Ovikens-Rörön 1:299  </t>
  </si>
  <si>
    <t>Lars Einar Johansson</t>
  </si>
  <si>
    <t xml:space="preserve">Storgräftån 1:116  </t>
  </si>
  <si>
    <t>Per Erik Vilhelm Zeidlitz</t>
  </si>
  <si>
    <t xml:space="preserve">Ovikens-Rörön 1:26  </t>
  </si>
  <si>
    <t>Magnus Olof Beckman</t>
  </si>
  <si>
    <t xml:space="preserve">Ovikens-Rörön 1:79  </t>
  </si>
  <si>
    <t>Ulf Agne Lundstedt</t>
  </si>
  <si>
    <t xml:space="preserve">Ovikens-Rörön 1:72  </t>
  </si>
  <si>
    <t>Ingegerd Kristina Elisabeth Dahlbom</t>
  </si>
  <si>
    <t xml:space="preserve">Ovikens-Rörön 1:84  </t>
  </si>
  <si>
    <t>Eva Christina Andersson-Fälldin</t>
  </si>
  <si>
    <t xml:space="preserve">Storgräftån 1:35  </t>
  </si>
  <si>
    <t>Marcus Lingvall</t>
  </si>
  <si>
    <t xml:space="preserve">Ovikens-Rörön 1:302  </t>
  </si>
  <si>
    <t>Anita Christina Åkermark</t>
  </si>
  <si>
    <t xml:space="preserve">Storgräftån 1:5  </t>
  </si>
  <si>
    <t>Teodor Mattias Holmström</t>
  </si>
  <si>
    <t xml:space="preserve">Storgräftån 1:187  </t>
  </si>
  <si>
    <t>Kjell Håkan Söderlind</t>
  </si>
  <si>
    <t xml:space="preserve">Storgräftån 1:194  </t>
  </si>
  <si>
    <t>Gertrud Anneli Göransson</t>
  </si>
  <si>
    <t xml:space="preserve">Storgräftån 1:64  </t>
  </si>
  <si>
    <t>Per Gösta Wallin</t>
  </si>
  <si>
    <t xml:space="preserve">Storgräftån 1:62  </t>
  </si>
  <si>
    <t>Carl-Olof Sigfrid Schön</t>
  </si>
  <si>
    <t xml:space="preserve">Storgräftån 1:74  </t>
  </si>
  <si>
    <t>Hans Bertlin</t>
  </si>
  <si>
    <t xml:space="preserve">Ovikens-Rörön 1:87  </t>
  </si>
  <si>
    <t>PETER BORG</t>
  </si>
  <si>
    <t xml:space="preserve">Ovikens-Rörön 1:316  </t>
  </si>
  <si>
    <t>Ulf Ingemar Nilsson</t>
  </si>
  <si>
    <t xml:space="preserve">Storgräftån 1:73  </t>
  </si>
  <si>
    <t>Gert Larsson</t>
  </si>
  <si>
    <t xml:space="preserve">Storgräftån 1:196  </t>
  </si>
  <si>
    <t>Bengt Göran Winberg</t>
  </si>
  <si>
    <t xml:space="preserve">Ovikens-Rörön 1:278  </t>
  </si>
  <si>
    <t>Petter Jakobsson</t>
  </si>
  <si>
    <t xml:space="preserve">Ovikens-Rörön 1:308  </t>
  </si>
  <si>
    <t>Carl Åke Staffan Carlén</t>
  </si>
  <si>
    <t xml:space="preserve">Storgräftån 1:39  </t>
  </si>
  <si>
    <t>Karin Sigward-Ståhl</t>
  </si>
  <si>
    <t xml:space="preserve">Storgräftån 1:27  </t>
  </si>
  <si>
    <t>Gunnar Ingemar Jonsson</t>
  </si>
  <si>
    <t xml:space="preserve">Storgräftån 1:121  </t>
  </si>
  <si>
    <t>Lars Rolf Näsmark</t>
  </si>
  <si>
    <t xml:space="preserve">Storgräftån 1:122  </t>
  </si>
  <si>
    <t>Carina Sundelin</t>
  </si>
  <si>
    <t xml:space="preserve">Ovikens-Rörön 1:30  </t>
  </si>
  <si>
    <t>Hasse Lindberg</t>
  </si>
  <si>
    <t xml:space="preserve">Ovikens-Rörön 1:93  </t>
  </si>
  <si>
    <t>Lisbeth Anna Kristina Brolén</t>
  </si>
  <si>
    <t xml:space="preserve">Ovikens-Rörön 1:80  </t>
  </si>
  <si>
    <t>Jan Lindahl</t>
  </si>
  <si>
    <t xml:space="preserve">Ovikens-Rörön 1:24  </t>
  </si>
  <si>
    <t>Patric Renqvist</t>
  </si>
  <si>
    <t xml:space="preserve">Ovikens-Rörön 1:33  </t>
  </si>
  <si>
    <t>Per Lundstam</t>
  </si>
  <si>
    <t xml:space="preserve">Storgräftån 1:155  </t>
  </si>
  <si>
    <t>Hans Erik Lindberg</t>
  </si>
  <si>
    <t xml:space="preserve">Ovikens-Rörön 1:49  </t>
  </si>
  <si>
    <t>Eva Ljungdahl</t>
  </si>
  <si>
    <t xml:space="preserve">Ovikens-Rörön 1:50  </t>
  </si>
  <si>
    <t>Karin Winberg</t>
  </si>
  <si>
    <t xml:space="preserve">Ovikens-Rörön 1:53  </t>
  </si>
  <si>
    <t>Per Olov Ahlström</t>
  </si>
  <si>
    <t xml:space="preserve">Ovikens-Rörön 1:62  </t>
  </si>
  <si>
    <t>Ebbe Svensson</t>
  </si>
  <si>
    <t xml:space="preserve">Ovikens-Rörön 1:70  </t>
  </si>
  <si>
    <t>Åsa Kristina Elisabet Holmgren</t>
  </si>
  <si>
    <t xml:space="preserve">Ovikens-Rörön 1:103  </t>
  </si>
  <si>
    <t>Margareta Winberg</t>
  </si>
  <si>
    <t xml:space="preserve">Ovikens-Rörön 1:260  </t>
  </si>
  <si>
    <t>Patric Lindqvist</t>
  </si>
  <si>
    <t xml:space="preserve">Ovikens-Rörön 1:283  </t>
  </si>
  <si>
    <t>Per Sjöberg</t>
  </si>
  <si>
    <t xml:space="preserve">Storgräftån 1:82  </t>
  </si>
  <si>
    <t>Rolf Peter Magnus Forselius</t>
  </si>
  <si>
    <t xml:space="preserve">Storgräftån 1:53  </t>
  </si>
  <si>
    <t>Sigvard Brodén</t>
  </si>
  <si>
    <t xml:space="preserve">Storgräftån 1:93  </t>
  </si>
  <si>
    <t>Ivar Berti Randahl</t>
  </si>
  <si>
    <t xml:space="preserve">Storgräftån 1:46  </t>
  </si>
  <si>
    <t>Eva Claesson</t>
  </si>
  <si>
    <t xml:space="preserve">Storgräftån 1:21  </t>
  </si>
  <si>
    <t>Elisabeth Bruhner</t>
  </si>
  <si>
    <t xml:space="preserve">Storgräftån 1:24  </t>
  </si>
  <si>
    <t>Sven Jonsson</t>
  </si>
  <si>
    <t xml:space="preserve">Ovikens-Rörön 1:115  </t>
  </si>
  <si>
    <t>Olof Ingemar Ljungström DBO</t>
  </si>
  <si>
    <t xml:space="preserve">Storgräftån 1:97  </t>
  </si>
  <si>
    <t>Evert Rune Öhrnell</t>
  </si>
  <si>
    <t xml:space="preserve">Ovikens-Rörön 1:146  </t>
  </si>
  <si>
    <t>Britt-Louise Fastesson</t>
  </si>
  <si>
    <t xml:space="preserve">Ovikens-Rörön 1:110  </t>
  </si>
  <si>
    <t>Anita Olofsson</t>
  </si>
  <si>
    <t xml:space="preserve">Storgräftån 1:132  </t>
  </si>
  <si>
    <t>Jan Olov Sellén</t>
  </si>
  <si>
    <t xml:space="preserve">Storgräftån 1:133  </t>
  </si>
  <si>
    <t>Hans-Christian Ljusås</t>
  </si>
  <si>
    <t xml:space="preserve">Ovikens-Rörön 1:25  </t>
  </si>
  <si>
    <t>Fredrik Engström</t>
  </si>
  <si>
    <t xml:space="preserve">Ovikens-Rörön 1:77  </t>
  </si>
  <si>
    <t>Conny Karlsson</t>
  </si>
  <si>
    <t xml:space="preserve">Storgräftån 1:28  </t>
  </si>
  <si>
    <t>Olof Tyko Dahl</t>
  </si>
  <si>
    <t xml:space="preserve">Storgräftån 1:193  </t>
  </si>
  <si>
    <t>Anita Larsson</t>
  </si>
  <si>
    <t xml:space="preserve">Ovikens-Rörön 1:264  </t>
  </si>
  <si>
    <t>Jesper Lagerstedt</t>
  </si>
  <si>
    <t xml:space="preserve">Storgräftån 1:61  </t>
  </si>
  <si>
    <t>Mikael Ahlstrand</t>
  </si>
  <si>
    <t xml:space="preserve">Ovikens-Rörön 1:44  </t>
  </si>
  <si>
    <t>Jan Christer Jakobsson</t>
  </si>
  <si>
    <t xml:space="preserve">Ovikens-Rörön 1:89  </t>
  </si>
  <si>
    <t>Maj-Britt Viola Eggesjö</t>
  </si>
  <si>
    <t xml:space="preserve">Ovikens-Rörön 1:128  </t>
  </si>
  <si>
    <t>Carola Olsson</t>
  </si>
  <si>
    <t xml:space="preserve">Ovikens-Rörön 1:261  </t>
  </si>
  <si>
    <t>Vailit Ingegerd Martinsson</t>
  </si>
  <si>
    <t xml:space="preserve">Ovikens-Rörön 1:123  </t>
  </si>
  <si>
    <t>Lars-Einar Abrahamsson</t>
  </si>
  <si>
    <t xml:space="preserve">Ovikens-Rörön 1:47  </t>
  </si>
  <si>
    <t>Vanja Birgitta Eriksson</t>
  </si>
  <si>
    <t xml:space="preserve">Ovikens-Rörön 1:38  </t>
  </si>
  <si>
    <t>Nils Leif Atterhagen</t>
  </si>
  <si>
    <t xml:space="preserve">Ovikens-Rörön 1:109  </t>
  </si>
  <si>
    <t>Bengt Otto Persson</t>
  </si>
  <si>
    <t xml:space="preserve">Storgräftån 1:119  </t>
  </si>
  <si>
    <t>Bertil Vilhelm Olausson</t>
  </si>
  <si>
    <t xml:space="preserve">Storgräftån 1:9  </t>
  </si>
  <si>
    <t>Karl Erik Erling Jonsson</t>
  </si>
  <si>
    <t xml:space="preserve">Storgräftån 1:3  </t>
  </si>
  <si>
    <t>Kerstin Margareta Armandt</t>
  </si>
  <si>
    <t xml:space="preserve">Ovikens-Rörön 1:120  </t>
  </si>
  <si>
    <t>Marita Wall</t>
  </si>
  <si>
    <t xml:space="preserve">Ovikens-Rörön 1:116  </t>
  </si>
  <si>
    <t>Lars Larsson</t>
  </si>
  <si>
    <t xml:space="preserve">Ovikens-Rörön 1:45  </t>
  </si>
  <si>
    <t>Gustaf Lennart Mattisson</t>
  </si>
  <si>
    <t xml:space="preserve">Storgräftån 1:76  </t>
  </si>
  <si>
    <t>Rune Sandberg</t>
  </si>
  <si>
    <t xml:space="preserve">Storgräftån 1:26  </t>
  </si>
  <si>
    <t>Klas Göran Risto Lundkvist</t>
  </si>
  <si>
    <t xml:space="preserve">Storgräftån 1:52  </t>
  </si>
  <si>
    <t>Daniel Strinnholm</t>
  </si>
  <si>
    <t xml:space="preserve">Ovikens-Rörön 1:20  </t>
  </si>
  <si>
    <t>Christina Mobjörk</t>
  </si>
  <si>
    <t xml:space="preserve">Ovikens-Rörön 1:119  </t>
  </si>
  <si>
    <t>ANNA EVA CHARLOTTA SLINGSBY</t>
  </si>
  <si>
    <t xml:space="preserve">Storgräftån 1:199  </t>
  </si>
  <si>
    <t>Anna Katarina Zetterlund</t>
  </si>
  <si>
    <t xml:space="preserve">Ovikens-Rörön 1:48  </t>
  </si>
  <si>
    <t>Ulla Catrin Martinsson</t>
  </si>
  <si>
    <t xml:space="preserve">Storgräftån 1:18  </t>
  </si>
  <si>
    <t>Lars Anders von Schedvin</t>
  </si>
  <si>
    <t xml:space="preserve">Storgräftån 1:55  </t>
  </si>
  <si>
    <t>Hjördis Mari-Ann Andersson</t>
  </si>
  <si>
    <t xml:space="preserve">Storgräftån 1:36  </t>
  </si>
  <si>
    <t>Christina Elisabet Bengtsson</t>
  </si>
  <si>
    <t xml:space="preserve">Storgräftån 1:190  </t>
  </si>
  <si>
    <t>Harriet Kristina Eklöf</t>
  </si>
  <si>
    <t xml:space="preserve">Storgräftån 1:203  </t>
  </si>
  <si>
    <t>Nils Sixten Hoffner</t>
  </si>
  <si>
    <t xml:space="preserve">Storgräftån 1:25  </t>
  </si>
  <si>
    <t>Lena Maria Schmidt</t>
  </si>
  <si>
    <t xml:space="preserve">Storgräftån 1:105  </t>
  </si>
  <si>
    <t>Helge Ingvar Söderberg</t>
  </si>
  <si>
    <t xml:space="preserve">Ovikens-Rörön 1:98  </t>
  </si>
  <si>
    <t>Eva Nilsson</t>
  </si>
  <si>
    <t xml:space="preserve">Storgräftån 1:60  </t>
  </si>
  <si>
    <t>Gertrud Margareta Engström</t>
  </si>
  <si>
    <t xml:space="preserve">Ovikens-Rörön 1:66  </t>
  </si>
  <si>
    <t>Per Johan Håkan Kristoffersson</t>
  </si>
  <si>
    <t xml:space="preserve">Ovikens-Rörön 1:54  </t>
  </si>
  <si>
    <t>Åke Hultgren</t>
  </si>
  <si>
    <t xml:space="preserve">Ovikens-Rörön 1:276  </t>
  </si>
  <si>
    <t>Leif Gunnar Svedin</t>
  </si>
  <si>
    <t xml:space="preserve">Storgräftån 1:123  </t>
  </si>
  <si>
    <t>Göran Forsström</t>
  </si>
  <si>
    <t xml:space="preserve">Storgräftån 1:124  </t>
  </si>
  <si>
    <t>Eva Lucia Eriksson</t>
  </si>
  <si>
    <t xml:space="preserve">Ovikens-Rörön 1:57  </t>
  </si>
  <si>
    <t>Sten Georg Svensson</t>
  </si>
  <si>
    <t xml:space="preserve">Storgräftån 1:108  </t>
  </si>
  <si>
    <t>Per Gunnar Höglund</t>
  </si>
  <si>
    <t xml:space="preserve">Ovikens-Rörön 1:114  </t>
  </si>
  <si>
    <t>Marianne Elisabet Jolhed</t>
  </si>
  <si>
    <t xml:space="preserve">Ovikens-Rörön 1:256  </t>
  </si>
  <si>
    <t>Maria Kristina Holmqvist</t>
  </si>
  <si>
    <t xml:space="preserve">Ovikens-Rörön 1:81  </t>
  </si>
  <si>
    <t>Claes Vilhelm Söderhjelm</t>
  </si>
  <si>
    <t xml:space="preserve">Ovikens-Rörön 1:99  </t>
  </si>
  <si>
    <t>Martin Hausser</t>
  </si>
  <si>
    <t xml:space="preserve">Ovikens-Rörön 1:268  </t>
  </si>
  <si>
    <t>Jörgen Borg</t>
  </si>
  <si>
    <t xml:space="preserve">Ovikens-Rörön 1:32  </t>
  </si>
  <si>
    <t>THOMMY FALK</t>
  </si>
  <si>
    <t xml:space="preserve">Ovikens-Rörön 1:315  </t>
  </si>
  <si>
    <t>Elisabeth Olsson</t>
  </si>
  <si>
    <t xml:space="preserve">Ovikens-Rörön 1:18  </t>
  </si>
  <si>
    <t xml:space="preserve">Vägunderhåll Sommar </t>
  </si>
  <si>
    <t xml:space="preserve">Sopavg/sopskötsel </t>
  </si>
  <si>
    <t>Arvode 2012</t>
  </si>
  <si>
    <t>Administrationskostnader</t>
  </si>
  <si>
    <t>Övriga kostnader</t>
  </si>
  <si>
    <t>Sa övriga kostnader</t>
  </si>
  <si>
    <t>Sopor</t>
  </si>
  <si>
    <t>fond 100kr</t>
  </si>
  <si>
    <t>grundavg. 150kr</t>
  </si>
  <si>
    <r>
      <t xml:space="preserve">GA 4 </t>
    </r>
    <r>
      <rPr>
        <sz val="11"/>
        <rFont val="Arial"/>
        <family val="2"/>
      </rPr>
      <t>(väg)</t>
    </r>
  </si>
  <si>
    <r>
      <t xml:space="preserve">GA5 </t>
    </r>
    <r>
      <rPr>
        <sz val="11"/>
        <rFont val="Arial"/>
        <family val="2"/>
      </rPr>
      <t>(vatten)</t>
    </r>
  </si>
  <si>
    <t>UB kassa 2013-12-31</t>
  </si>
  <si>
    <t>Bilaga 1</t>
  </si>
  <si>
    <t>Anslutna, förbrukn. 1650kr</t>
  </si>
  <si>
    <t>Besut om ersättning till  styrelse och revisorer 2013</t>
  </si>
  <si>
    <t>Beslut om utdebitering för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</si>
</sst>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&quot;_-;\-* #,##0.00\ &quot;kr&quot;_-;_-* &quot;-&quot;??\ &quot;kr&quot;_-;_-@_-"/>
    <numFmt numFmtId="164" formatCode="#,##0\ &quot;kr&quot;"/>
    <numFmt numFmtId="165" formatCode="#,##0_ ;[Red]\-#,##0\ "/>
    <numFmt numFmtId="166" formatCode="#,##0.00\ &quot;kr&quot;"/>
    <numFmt numFmtId="167" formatCode="_-* #,##0\ &quot;kr&quot;_-;\-* #,##0\ &quot;kr&quot;_-;_-* &quot;-&quot;??\ &quot;kr&quot;_-;_-@_-"/>
  </numFmts>
  <fonts count="17" x14ac:knownFonts="1">
    <font>
      <sz val="11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Verdana"/>
      <family val="2"/>
    </font>
    <font>
      <u/>
      <sz val="11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/>
    <xf numFmtId="49" fontId="3" fillId="0" borderId="8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Border="1"/>
    <xf numFmtId="0" fontId="0" fillId="0" borderId="11" xfId="0" applyBorder="1"/>
    <xf numFmtId="49" fontId="0" fillId="0" borderId="12" xfId="0" applyNumberFormat="1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4" xfId="0" applyNumberFormat="1" applyBorder="1" applyAlignment="1" applyProtection="1">
      <alignment wrapText="1"/>
      <protection locked="0"/>
    </xf>
    <xf numFmtId="49" fontId="0" fillId="0" borderId="15" xfId="0" applyNumberFormat="1" applyBorder="1" applyAlignment="1">
      <alignment wrapText="1"/>
    </xf>
    <xf numFmtId="49" fontId="0" fillId="0" borderId="16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0" fontId="0" fillId="0" borderId="10" xfId="0" applyBorder="1"/>
    <xf numFmtId="3" fontId="1" fillId="3" borderId="18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 applyProtection="1">
      <protection locked="0"/>
    </xf>
    <xf numFmtId="3" fontId="0" fillId="0" borderId="25" xfId="0" applyNumberFormat="1" applyBorder="1"/>
    <xf numFmtId="3" fontId="0" fillId="0" borderId="26" xfId="0" applyNumberFormat="1" applyBorder="1"/>
    <xf numFmtId="3" fontId="0" fillId="0" borderId="0" xfId="0" applyNumberFormat="1"/>
    <xf numFmtId="164" fontId="1" fillId="0" borderId="27" xfId="0" applyNumberFormat="1" applyFont="1" applyBorder="1"/>
    <xf numFmtId="0" fontId="1" fillId="0" borderId="30" xfId="0" applyFont="1" applyBorder="1"/>
    <xf numFmtId="3" fontId="1" fillId="0" borderId="27" xfId="0" applyNumberFormat="1" applyFont="1" applyBorder="1"/>
    <xf numFmtId="3" fontId="0" fillId="0" borderId="28" xfId="0" applyNumberFormat="1" applyFill="1" applyBorder="1" applyProtection="1">
      <protection locked="0"/>
    </xf>
    <xf numFmtId="3" fontId="0" fillId="0" borderId="29" xfId="0" applyNumberFormat="1" applyFill="1" applyBorder="1"/>
    <xf numFmtId="164" fontId="0" fillId="0" borderId="27" xfId="0" applyNumberFormat="1" applyBorder="1"/>
    <xf numFmtId="0" fontId="0" fillId="0" borderId="30" xfId="0" applyBorder="1"/>
    <xf numFmtId="3" fontId="0" fillId="0" borderId="27" xfId="0" applyNumberFormat="1" applyBorder="1"/>
    <xf numFmtId="3" fontId="0" fillId="2" borderId="28" xfId="0" applyNumberFormat="1" applyFill="1" applyBorder="1" applyProtection="1">
      <protection locked="0"/>
    </xf>
    <xf numFmtId="0" fontId="4" fillId="0" borderId="30" xfId="0" applyFont="1" applyBorder="1"/>
    <xf numFmtId="3" fontId="4" fillId="2" borderId="28" xfId="0" applyNumberFormat="1" applyFont="1" applyFill="1" applyBorder="1" applyProtection="1">
      <protection locked="0"/>
    </xf>
    <xf numFmtId="3" fontId="4" fillId="0" borderId="29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164" fontId="0" fillId="0" borderId="31" xfId="0" applyNumberFormat="1" applyFill="1" applyBorder="1"/>
    <xf numFmtId="0" fontId="0" fillId="0" borderId="32" xfId="0" applyBorder="1"/>
    <xf numFmtId="0" fontId="0" fillId="0" borderId="33" xfId="0" applyBorder="1"/>
    <xf numFmtId="3" fontId="1" fillId="3" borderId="30" xfId="0" applyNumberFormat="1" applyFont="1" applyFill="1" applyBorder="1"/>
    <xf numFmtId="3" fontId="1" fillId="3" borderId="27" xfId="0" applyNumberFormat="1" applyFont="1" applyFill="1" applyBorder="1"/>
    <xf numFmtId="3" fontId="1" fillId="3" borderId="28" xfId="0" applyNumberFormat="1" applyFont="1" applyFill="1" applyBorder="1" applyProtection="1">
      <protection locked="0"/>
    </xf>
    <xf numFmtId="3" fontId="1" fillId="3" borderId="29" xfId="0" applyNumberFormat="1" applyFont="1" applyFill="1" applyBorder="1"/>
    <xf numFmtId="3" fontId="0" fillId="0" borderId="28" xfId="0" applyNumberFormat="1" applyBorder="1" applyProtection="1">
      <protection locked="0"/>
    </xf>
    <xf numFmtId="3" fontId="0" fillId="0" borderId="29" xfId="0" applyNumberFormat="1" applyBorder="1"/>
    <xf numFmtId="3" fontId="0" fillId="2" borderId="27" xfId="0" applyNumberFormat="1" applyFill="1" applyBorder="1" applyProtection="1">
      <protection locked="0"/>
    </xf>
    <xf numFmtId="0" fontId="0" fillId="0" borderId="34" xfId="0" applyBorder="1"/>
    <xf numFmtId="3" fontId="0" fillId="0" borderId="35" xfId="0" applyNumberFormat="1" applyBorder="1"/>
    <xf numFmtId="3" fontId="0" fillId="0" borderId="36" xfId="0" applyNumberFormat="1" applyBorder="1" applyProtection="1">
      <protection locked="0"/>
    </xf>
    <xf numFmtId="3" fontId="0" fillId="0" borderId="37" xfId="0" applyNumberFormat="1" applyBorder="1"/>
    <xf numFmtId="165" fontId="1" fillId="3" borderId="19" xfId="0" applyNumberFormat="1" applyFont="1" applyFill="1" applyBorder="1"/>
    <xf numFmtId="165" fontId="1" fillId="3" borderId="20" xfId="0" applyNumberFormat="1" applyFont="1" applyFill="1" applyBorder="1" applyProtection="1">
      <protection locked="0"/>
    </xf>
    <xf numFmtId="165" fontId="1" fillId="3" borderId="21" xfId="0" applyNumberFormat="1" applyFont="1" applyFill="1" applyBorder="1"/>
    <xf numFmtId="3" fontId="0" fillId="0" borderId="0" xfId="0" applyNumberFormat="1" applyBorder="1"/>
    <xf numFmtId="3" fontId="0" fillId="0" borderId="0" xfId="0" applyNumberFormat="1" applyBorder="1" applyProtection="1">
      <protection locked="0"/>
    </xf>
    <xf numFmtId="3" fontId="0" fillId="0" borderId="11" xfId="0" applyNumberFormat="1" applyBorder="1"/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3" fontId="0" fillId="4" borderId="0" xfId="0" applyNumberFormat="1" applyFill="1"/>
    <xf numFmtId="0" fontId="0" fillId="4" borderId="0" xfId="0" applyFill="1"/>
    <xf numFmtId="3" fontId="0" fillId="0" borderId="0" xfId="0" applyNumberFormat="1" applyProtection="1">
      <protection locked="0"/>
    </xf>
    <xf numFmtId="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1" fillId="0" borderId="38" xfId="0" applyFont="1" applyBorder="1" applyAlignment="1">
      <alignment horizontal="center"/>
    </xf>
    <xf numFmtId="49" fontId="1" fillId="0" borderId="38" xfId="0" applyNumberFormat="1" applyFont="1" applyFill="1" applyBorder="1" applyAlignment="1">
      <alignment horizontal="center" wrapText="1"/>
    </xf>
    <xf numFmtId="166" fontId="0" fillId="0" borderId="0" xfId="0" applyNumberFormat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4" xfId="0" applyFont="1" applyBorder="1" applyAlignment="1">
      <alignment horizontal="center"/>
    </xf>
    <xf numFmtId="166" fontId="0" fillId="0" borderId="47" xfId="0" applyNumberFormat="1" applyBorder="1"/>
    <xf numFmtId="0" fontId="0" fillId="0" borderId="43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0" fillId="0" borderId="50" xfId="0" applyNumberFormat="1" applyBorder="1"/>
    <xf numFmtId="166" fontId="0" fillId="0" borderId="11" xfId="0" applyNumberFormat="1" applyBorder="1"/>
    <xf numFmtId="166" fontId="0" fillId="0" borderId="51" xfId="0" applyNumberFormat="1" applyBorder="1"/>
    <xf numFmtId="166" fontId="0" fillId="0" borderId="52" xfId="0" applyNumberFormat="1" applyBorder="1"/>
    <xf numFmtId="166" fontId="0" fillId="0" borderId="33" xfId="0" applyNumberFormat="1" applyBorder="1"/>
    <xf numFmtId="0" fontId="0" fillId="0" borderId="1" xfId="0" applyBorder="1"/>
    <xf numFmtId="0" fontId="1" fillId="0" borderId="2" xfId="0" applyFont="1" applyBorder="1"/>
    <xf numFmtId="0" fontId="0" fillId="0" borderId="31" xfId="0" applyBorder="1"/>
    <xf numFmtId="44" fontId="0" fillId="0" borderId="0" xfId="0" applyNumberFormat="1" applyBorder="1" applyAlignment="1">
      <alignment horizontal="center"/>
    </xf>
    <xf numFmtId="0" fontId="7" fillId="0" borderId="0" xfId="1" applyAlignment="1" applyProtection="1"/>
    <xf numFmtId="0" fontId="6" fillId="6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1" applyAlignment="1" applyProtection="1">
      <alignment wrapText="1"/>
    </xf>
    <xf numFmtId="14" fontId="6" fillId="0" borderId="0" xfId="0" applyNumberFormat="1" applyFont="1" applyAlignment="1">
      <alignment wrapText="1"/>
    </xf>
    <xf numFmtId="0" fontId="8" fillId="0" borderId="0" xfId="0" applyFont="1" applyBorder="1"/>
    <xf numFmtId="167" fontId="0" fillId="0" borderId="0" xfId="0" applyNumberFormat="1"/>
    <xf numFmtId="3" fontId="5" fillId="0" borderId="0" xfId="0" applyNumberFormat="1" applyFont="1"/>
    <xf numFmtId="3" fontId="4" fillId="0" borderId="0" xfId="0" applyNumberFormat="1" applyFont="1" applyFill="1"/>
    <xf numFmtId="167" fontId="1" fillId="0" borderId="0" xfId="0" applyNumberFormat="1" applyFont="1"/>
    <xf numFmtId="3" fontId="9" fillId="0" borderId="0" xfId="0" applyNumberFormat="1" applyFont="1" applyFill="1"/>
    <xf numFmtId="167" fontId="9" fillId="0" borderId="0" xfId="0" applyNumberFormat="1" applyFont="1"/>
    <xf numFmtId="3" fontId="10" fillId="0" borderId="0" xfId="0" applyNumberFormat="1" applyFont="1"/>
    <xf numFmtId="167" fontId="11" fillId="0" borderId="0" xfId="0" applyNumberFormat="1" applyFont="1"/>
    <xf numFmtId="0" fontId="12" fillId="0" borderId="30" xfId="0" applyFont="1" applyBorder="1"/>
    <xf numFmtId="3" fontId="12" fillId="0" borderId="27" xfId="0" applyNumberFormat="1" applyFont="1" applyBorder="1"/>
    <xf numFmtId="3" fontId="12" fillId="2" borderId="28" xfId="0" applyNumberFormat="1" applyFont="1" applyFill="1" applyBorder="1" applyProtection="1">
      <protection locked="0"/>
    </xf>
    <xf numFmtId="3" fontId="12" fillId="0" borderId="29" xfId="0" applyNumberFormat="1" applyFont="1" applyFill="1" applyBorder="1"/>
    <xf numFmtId="3" fontId="4" fillId="0" borderId="0" xfId="0" applyNumberFormat="1" applyFont="1"/>
    <xf numFmtId="3" fontId="4" fillId="0" borderId="27" xfId="0" applyNumberFormat="1" applyFont="1" applyBorder="1"/>
    <xf numFmtId="167" fontId="13" fillId="0" borderId="0" xfId="0" applyNumberFormat="1" applyFont="1"/>
    <xf numFmtId="3" fontId="15" fillId="4" borderId="0" xfId="0" applyNumberFormat="1" applyFont="1" applyFill="1" applyBorder="1"/>
    <xf numFmtId="3" fontId="12" fillId="4" borderId="0" xfId="0" applyNumberFormat="1" applyFont="1" applyFill="1" applyBorder="1"/>
    <xf numFmtId="3" fontId="12" fillId="4" borderId="0" xfId="0" applyNumberFormat="1" applyFont="1" applyFill="1" applyBorder="1" applyProtection="1">
      <protection locked="0"/>
    </xf>
    <xf numFmtId="3" fontId="12" fillId="4" borderId="0" xfId="0" applyNumberFormat="1" applyFont="1" applyFill="1" applyBorder="1" applyAlignment="1">
      <alignment horizontal="right"/>
    </xf>
    <xf numFmtId="0" fontId="12" fillId="5" borderId="0" xfId="0" applyFont="1" applyFill="1"/>
    <xf numFmtId="3" fontId="12" fillId="5" borderId="0" xfId="0" applyNumberFormat="1" applyFont="1" applyFill="1"/>
    <xf numFmtId="3" fontId="12" fillId="5" borderId="0" xfId="0" applyNumberFormat="1" applyFont="1" applyFill="1" applyProtection="1">
      <protection locked="0"/>
    </xf>
    <xf numFmtId="3" fontId="12" fillId="0" borderId="0" xfId="0" applyNumberFormat="1" applyFont="1"/>
    <xf numFmtId="3" fontId="12" fillId="0" borderId="0" xfId="0" applyNumberFormat="1" applyFont="1" applyProtection="1">
      <protection locked="0"/>
    </xf>
    <xf numFmtId="0" fontId="1" fillId="0" borderId="0" xfId="0" applyFont="1" applyFill="1" applyBorder="1"/>
    <xf numFmtId="0" fontId="0" fillId="0" borderId="47" xfId="0" applyBorder="1"/>
    <xf numFmtId="0" fontId="0" fillId="0" borderId="47" xfId="0" applyFill="1" applyBorder="1"/>
    <xf numFmtId="44" fontId="9" fillId="0" borderId="47" xfId="0" applyNumberFormat="1" applyFont="1" applyBorder="1" applyAlignment="1">
      <alignment horizontal="right"/>
    </xf>
    <xf numFmtId="44" fontId="9" fillId="0" borderId="47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" fillId="0" borderId="28" xfId="0" applyFont="1" applyBorder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10" xfId="0" applyFont="1" applyFill="1" applyBorder="1"/>
    <xf numFmtId="0" fontId="1" fillId="0" borderId="11" xfId="0" applyFont="1" applyFill="1" applyBorder="1"/>
    <xf numFmtId="0" fontId="1" fillId="0" borderId="27" xfId="0" applyFont="1" applyBorder="1" applyAlignment="1">
      <alignment horizontal="right"/>
    </xf>
    <xf numFmtId="0" fontId="1" fillId="0" borderId="29" xfId="0" applyFont="1" applyFill="1" applyBorder="1" applyAlignment="1">
      <alignment horizontal="right"/>
    </xf>
    <xf numFmtId="0" fontId="0" fillId="0" borderId="50" xfId="0" applyBorder="1"/>
    <xf numFmtId="0" fontId="0" fillId="0" borderId="55" xfId="0" applyBorder="1"/>
    <xf numFmtId="167" fontId="1" fillId="0" borderId="53" xfId="0" applyNumberFormat="1" applyFont="1" applyBorder="1" applyAlignment="1">
      <alignment horizontal="right"/>
    </xf>
    <xf numFmtId="167" fontId="1" fillId="0" borderId="41" xfId="0" applyNumberFormat="1" applyFont="1" applyBorder="1" applyAlignment="1">
      <alignment horizontal="right"/>
    </xf>
    <xf numFmtId="167" fontId="1" fillId="0" borderId="54" xfId="0" applyNumberFormat="1" applyFont="1" applyBorder="1" applyAlignment="1">
      <alignment horizontal="right"/>
    </xf>
    <xf numFmtId="0" fontId="14" fillId="4" borderId="0" xfId="0" applyFont="1" applyFill="1" applyBorder="1"/>
    <xf numFmtId="3" fontId="14" fillId="4" borderId="0" xfId="0" applyNumberFormat="1" applyFont="1" applyFill="1" applyBorder="1"/>
    <xf numFmtId="3" fontId="14" fillId="4" borderId="0" xfId="0" applyNumberFormat="1" applyFont="1" applyFill="1" applyBorder="1" applyProtection="1">
      <protection locked="0"/>
    </xf>
    <xf numFmtId="3" fontId="15" fillId="4" borderId="0" xfId="0" applyNumberFormat="1" applyFont="1" applyFill="1" applyBorder="1" applyAlignment="1">
      <alignment horizontal="left"/>
    </xf>
    <xf numFmtId="3" fontId="0" fillId="4" borderId="0" xfId="0" applyNumberFormat="1" applyFill="1" applyBorder="1"/>
    <xf numFmtId="3" fontId="1" fillId="7" borderId="21" xfId="0" applyNumberFormat="1" applyFont="1" applyFill="1" applyBorder="1"/>
    <xf numFmtId="3" fontId="1" fillId="7" borderId="18" xfId="0" applyNumberFormat="1" applyFont="1" applyFill="1" applyBorder="1"/>
    <xf numFmtId="3" fontId="1" fillId="7" borderId="19" xfId="0" applyNumberFormat="1" applyFont="1" applyFill="1" applyBorder="1"/>
    <xf numFmtId="3" fontId="1" fillId="7" borderId="20" xfId="0" applyNumberFormat="1" applyFont="1" applyFill="1" applyBorder="1" applyProtection="1">
      <protection locked="0"/>
    </xf>
    <xf numFmtId="3" fontId="1" fillId="7" borderId="38" xfId="0" applyNumberFormat="1" applyFont="1" applyFill="1" applyBorder="1"/>
    <xf numFmtId="3" fontId="1" fillId="7" borderId="9" xfId="0" applyNumberFormat="1" applyFont="1" applyFill="1" applyBorder="1"/>
    <xf numFmtId="3" fontId="1" fillId="7" borderId="39" xfId="0" applyNumberFormat="1" applyFont="1" applyFill="1" applyBorder="1" applyProtection="1">
      <protection locked="0"/>
    </xf>
    <xf numFmtId="3" fontId="1" fillId="7" borderId="40" xfId="0" applyNumberFormat="1" applyFont="1" applyFill="1" applyBorder="1"/>
    <xf numFmtId="164" fontId="1" fillId="0" borderId="28" xfId="0" applyNumberFormat="1" applyFon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10" fillId="0" borderId="29" xfId="0" applyNumberFormat="1" applyFont="1" applyBorder="1"/>
    <xf numFmtId="1" fontId="16" fillId="0" borderId="29" xfId="0" applyNumberFormat="1" applyFont="1" applyBorder="1" applyAlignment="1">
      <alignment horizontal="right"/>
    </xf>
    <xf numFmtId="4" fontId="14" fillId="4" borderId="0" xfId="0" applyNumberFormat="1" applyFont="1" applyFill="1" applyBorder="1"/>
    <xf numFmtId="4" fontId="14" fillId="4" borderId="0" xfId="0" applyNumberFormat="1" applyFont="1" applyFill="1" applyBorder="1" applyProtection="1">
      <protection locked="0"/>
    </xf>
    <xf numFmtId="3" fontId="15" fillId="4" borderId="0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8;ft&#229;n%20SMF/2012/Utskick/Till%20&#197;rsst&#228;mman/Resultat%20111231%20budget%202012%20,%20utdebitering%20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och Resultaträkning 2011"/>
      <sheetName val="Resultaträkning per GA 2011"/>
      <sheetName val="Budget 2012"/>
      <sheetName val="Utdebitering 2011"/>
      <sheetName val="Ersättning styrelse"/>
      <sheetName val="Fastighetsägare 20091231"/>
      <sheetName val="Fastighetsägar 20081208"/>
      <sheetName val="Blad2"/>
      <sheetName val="Blad5"/>
      <sheetName val="Blad3"/>
    </sheetNames>
    <sheetDataSet>
      <sheetData sheetId="0" refreshError="1"/>
      <sheetData sheetId="1">
        <row r="8">
          <cell r="J8">
            <v>300396</v>
          </cell>
          <cell r="M8">
            <v>142857</v>
          </cell>
          <cell r="P8">
            <v>4722</v>
          </cell>
        </row>
        <row r="9">
          <cell r="D9">
            <v>0</v>
          </cell>
          <cell r="E9">
            <v>0</v>
          </cell>
          <cell r="H9">
            <v>0</v>
          </cell>
          <cell r="M9">
            <v>0</v>
          </cell>
        </row>
        <row r="11">
          <cell r="H11">
            <v>0</v>
          </cell>
          <cell r="P11">
            <v>0</v>
          </cell>
          <cell r="S11">
            <v>0</v>
          </cell>
        </row>
        <row r="12">
          <cell r="E12">
            <v>0</v>
          </cell>
          <cell r="H12">
            <v>5038</v>
          </cell>
          <cell r="M12">
            <v>0</v>
          </cell>
          <cell r="P12">
            <v>0</v>
          </cell>
          <cell r="S12">
            <v>0</v>
          </cell>
        </row>
        <row r="17">
          <cell r="E17">
            <v>0</v>
          </cell>
          <cell r="H17">
            <v>-10715</v>
          </cell>
          <cell r="M17">
            <v>0</v>
          </cell>
          <cell r="P17">
            <v>0</v>
          </cell>
          <cell r="S17">
            <v>0</v>
          </cell>
        </row>
        <row r="18">
          <cell r="E18">
            <v>0</v>
          </cell>
          <cell r="H18">
            <v>-214209</v>
          </cell>
          <cell r="M18">
            <v>0</v>
          </cell>
          <cell r="P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M19">
            <v>-31067</v>
          </cell>
          <cell r="P19">
            <v>0</v>
          </cell>
          <cell r="S19">
            <v>0</v>
          </cell>
        </row>
        <row r="20">
          <cell r="D20">
            <v>0</v>
          </cell>
          <cell r="E20">
            <v>0</v>
          </cell>
          <cell r="H20">
            <v>0</v>
          </cell>
          <cell r="M20">
            <v>-43212</v>
          </cell>
          <cell r="P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H21">
            <v>0</v>
          </cell>
          <cell r="M21">
            <v>-5800</v>
          </cell>
          <cell r="P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H22">
            <v>0</v>
          </cell>
          <cell r="P22">
            <v>-5200</v>
          </cell>
          <cell r="S22">
            <v>-257039</v>
          </cell>
        </row>
        <row r="24">
          <cell r="D24">
            <v>0</v>
          </cell>
          <cell r="E24">
            <v>0</v>
          </cell>
          <cell r="H24">
            <v>0</v>
          </cell>
          <cell r="S24">
            <v>-45890</v>
          </cell>
        </row>
        <row r="25">
          <cell r="G25">
            <v>0</v>
          </cell>
        </row>
        <row r="32">
          <cell r="D32">
            <v>0</v>
          </cell>
          <cell r="E32">
            <v>0</v>
          </cell>
          <cell r="H32">
            <v>-18142</v>
          </cell>
          <cell r="M32">
            <v>-6928</v>
          </cell>
          <cell r="P32">
            <v>-277</v>
          </cell>
          <cell r="S32">
            <v>-14873</v>
          </cell>
        </row>
        <row r="33">
          <cell r="D33">
            <v>0</v>
          </cell>
          <cell r="E33">
            <v>0</v>
          </cell>
          <cell r="H33">
            <v>-13298</v>
          </cell>
          <cell r="M33">
            <v>-5800</v>
          </cell>
          <cell r="P33">
            <v>-232</v>
          </cell>
          <cell r="S33">
            <v>-12452</v>
          </cell>
        </row>
        <row r="34">
          <cell r="D34">
            <v>0</v>
          </cell>
          <cell r="E34">
            <v>0</v>
          </cell>
          <cell r="H34">
            <v>914</v>
          </cell>
          <cell r="M34">
            <v>399</v>
          </cell>
          <cell r="P34">
            <v>16</v>
          </cell>
          <cell r="S34">
            <v>856</v>
          </cell>
        </row>
        <row r="43">
          <cell r="D43">
            <v>0</v>
          </cell>
          <cell r="G43">
            <v>0</v>
          </cell>
          <cell r="J43">
            <v>264203</v>
          </cell>
          <cell r="M43">
            <v>141448</v>
          </cell>
          <cell r="P43">
            <v>7229</v>
          </cell>
          <cell r="S43">
            <v>21395</v>
          </cell>
        </row>
      </sheetData>
      <sheetData sheetId="2" refreshError="1"/>
      <sheetData sheetId="3">
        <row r="3">
          <cell r="G3">
            <v>100</v>
          </cell>
        </row>
        <row r="552">
          <cell r="M552">
            <v>364800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31.209.8.44/andra_adress.asp?lista_fastigheter=Ovikens-R&#246;r&#246;n%201:303" TargetMode="External"/><Relationship Id="rId299" Type="http://schemas.openxmlformats.org/officeDocument/2006/relationships/hyperlink" Target="http://31.209.8.44/andra_adress.asp?lista_fastigheter=Storgr&#228;ft&#229;n%201:119" TargetMode="External"/><Relationship Id="rId303" Type="http://schemas.openxmlformats.org/officeDocument/2006/relationships/hyperlink" Target="http://31.209.8.44/andra_adress.asp?lista_fastigheter=Ovikens-R&#246;r&#246;n%201:116" TargetMode="External"/><Relationship Id="rId21" Type="http://schemas.openxmlformats.org/officeDocument/2006/relationships/hyperlink" Target="http://31.209.8.44/andra_adress.asp?lista_fastigheter=Ovikens-R&#246;r&#246;n%201:92" TargetMode="External"/><Relationship Id="rId42" Type="http://schemas.openxmlformats.org/officeDocument/2006/relationships/hyperlink" Target="http://31.209.8.44/andra_adress.asp?lista_fastigheter=Storgr&#228;ft&#229;n%201:33" TargetMode="External"/><Relationship Id="rId63" Type="http://schemas.openxmlformats.org/officeDocument/2006/relationships/hyperlink" Target="http://31.209.8.44/andra_adress.asp?lista_fastigheter=Storgr&#228;ft&#229;n%201:79" TargetMode="External"/><Relationship Id="rId84" Type="http://schemas.openxmlformats.org/officeDocument/2006/relationships/hyperlink" Target="http://31.209.8.44/andra_adress.asp?lista_fastigheter=Storgr&#228;ft&#229;n%201:114" TargetMode="External"/><Relationship Id="rId138" Type="http://schemas.openxmlformats.org/officeDocument/2006/relationships/hyperlink" Target="http://31.209.8.44/andra_adress.asp?lista_fastigheter=Storgr&#228;ft&#229;n%201:117" TargetMode="External"/><Relationship Id="rId159" Type="http://schemas.openxmlformats.org/officeDocument/2006/relationships/hyperlink" Target="http://31.209.8.44/andra_adress.asp?lista_fastigheter=Storgr&#228;ft&#229;n%201:139" TargetMode="External"/><Relationship Id="rId324" Type="http://schemas.openxmlformats.org/officeDocument/2006/relationships/hyperlink" Target="http://31.209.8.44/andra_adress.asp?lista_fastigheter=Storgr&#228;ft&#229;n%201:123" TargetMode="External"/><Relationship Id="rId170" Type="http://schemas.openxmlformats.org/officeDocument/2006/relationships/hyperlink" Target="http://31.209.8.44/andra_adress.asp?lista_fastigheter=Ovikens-R&#246;r&#246;n%201:11" TargetMode="External"/><Relationship Id="rId191" Type="http://schemas.openxmlformats.org/officeDocument/2006/relationships/hyperlink" Target="http://31.209.8.44/andra_adress.asp?lista_fastigheter=Storgr&#228;ft&#229;n%201:107" TargetMode="External"/><Relationship Id="rId205" Type="http://schemas.openxmlformats.org/officeDocument/2006/relationships/hyperlink" Target="http://31.209.8.44/andra_adress.asp?lista_fastigheter=Storgr&#228;ft&#229;n%201:19" TargetMode="External"/><Relationship Id="rId226" Type="http://schemas.openxmlformats.org/officeDocument/2006/relationships/hyperlink" Target="http://31.209.8.44/andra_adress.asp?lista_fastigheter=Ovikens-R&#246;r&#246;n%201:58" TargetMode="External"/><Relationship Id="rId247" Type="http://schemas.openxmlformats.org/officeDocument/2006/relationships/hyperlink" Target="http://31.209.8.44/andra_adress.asp?lista_fastigheter=Storgr&#228;ft&#229;n%201:62" TargetMode="External"/><Relationship Id="rId107" Type="http://schemas.openxmlformats.org/officeDocument/2006/relationships/hyperlink" Target="http://31.209.8.44/andra_adress.asp?lista_fastigheter=Storgr&#228;ft&#229;n%201:68" TargetMode="External"/><Relationship Id="rId268" Type="http://schemas.openxmlformats.org/officeDocument/2006/relationships/hyperlink" Target="http://31.209.8.44/andra_adress.asp?lista_fastigheter=Ovikens-R&#246;r&#246;n%201:62" TargetMode="External"/><Relationship Id="rId289" Type="http://schemas.openxmlformats.org/officeDocument/2006/relationships/hyperlink" Target="http://31.209.8.44/andra_adress.asp?lista_fastigheter=Ovikens-R&#246;r&#246;n%201:264" TargetMode="External"/><Relationship Id="rId11" Type="http://schemas.openxmlformats.org/officeDocument/2006/relationships/hyperlink" Target="http://31.209.8.44/andra_adress.asp?lista_fastigheter=Ovikens-R&#246;r&#246;n%201:131" TargetMode="External"/><Relationship Id="rId32" Type="http://schemas.openxmlformats.org/officeDocument/2006/relationships/hyperlink" Target="http://31.209.8.44/andra_adress.asp?lista_fastigheter=Ovikens-R&#246;r&#246;n%201:10" TargetMode="External"/><Relationship Id="rId53" Type="http://schemas.openxmlformats.org/officeDocument/2006/relationships/hyperlink" Target="http://31.209.8.44/andra_adress.asp?lista_fastigheter=Ovikens-R&#246;r&#246;n%201:145" TargetMode="External"/><Relationship Id="rId74" Type="http://schemas.openxmlformats.org/officeDocument/2006/relationships/hyperlink" Target="http://31.209.8.44/andra_adress.asp?lista_fastigheter=Ovikens-R&#246;r&#246;n%201:40" TargetMode="External"/><Relationship Id="rId128" Type="http://schemas.openxmlformats.org/officeDocument/2006/relationships/hyperlink" Target="http://31.209.8.44/andra_adress.asp?lista_fastigheter=Storgr&#228;ft&#229;n%201:38" TargetMode="External"/><Relationship Id="rId149" Type="http://schemas.openxmlformats.org/officeDocument/2006/relationships/hyperlink" Target="http://31.209.8.44/andra_adress.asp?lista_fastigheter=Ovikens-R&#246;r&#246;n%201:28" TargetMode="External"/><Relationship Id="rId314" Type="http://schemas.openxmlformats.org/officeDocument/2006/relationships/hyperlink" Target="http://31.209.8.44/andra_adress.asp?lista_fastigheter=Storgr&#228;ft&#229;n%201:36" TargetMode="External"/><Relationship Id="rId335" Type="http://schemas.openxmlformats.org/officeDocument/2006/relationships/hyperlink" Target="http://31.209.8.44/andra_adress.asp?lista_fastigheter=Ovikens-R&#246;r&#246;n%201:18" TargetMode="External"/><Relationship Id="rId5" Type="http://schemas.openxmlformats.org/officeDocument/2006/relationships/hyperlink" Target="http://31.209.8.44/andra_adress.asp?lista_fastigheter=Ovikens-R&#246;r&#246;n%201:135" TargetMode="External"/><Relationship Id="rId95" Type="http://schemas.openxmlformats.org/officeDocument/2006/relationships/hyperlink" Target="http://31.209.8.44/andra_adress.asp?lista_fastigheter=Ovikens-R&#246;r&#246;n%201:125" TargetMode="External"/><Relationship Id="rId160" Type="http://schemas.openxmlformats.org/officeDocument/2006/relationships/hyperlink" Target="http://31.209.8.44/andra_adress.asp?lista_fastigheter=Storgr&#228;ft&#229;n%201:156" TargetMode="External"/><Relationship Id="rId181" Type="http://schemas.openxmlformats.org/officeDocument/2006/relationships/hyperlink" Target="http://31.209.8.44/andra_adress.asp?lista_fastigheter=Ovikens-R&#246;r&#246;n%201:139" TargetMode="External"/><Relationship Id="rId216" Type="http://schemas.openxmlformats.org/officeDocument/2006/relationships/hyperlink" Target="http://31.209.8.44/andra_adress.asp?lista_fastigheter=Ovikens-R&#246;r&#246;n%201:301" TargetMode="External"/><Relationship Id="rId237" Type="http://schemas.openxmlformats.org/officeDocument/2006/relationships/hyperlink" Target="http://31.209.8.44/andra_adress.asp?lista_fastigheter=Ovikens-R&#246;r&#246;n%201:26" TargetMode="External"/><Relationship Id="rId258" Type="http://schemas.openxmlformats.org/officeDocument/2006/relationships/hyperlink" Target="http://31.209.8.44/andra_adress.asp?lista_fastigheter=Storgr&#228;ft&#229;n%201:122" TargetMode="External"/><Relationship Id="rId279" Type="http://schemas.openxmlformats.org/officeDocument/2006/relationships/hyperlink" Target="http://31.209.8.44/andra_adress.asp?lista_fastigheter=Ovikens-R&#246;r&#246;n%201:115" TargetMode="External"/><Relationship Id="rId22" Type="http://schemas.openxmlformats.org/officeDocument/2006/relationships/hyperlink" Target="http://31.209.8.44/andra_adress.asp?lista_fastigheter=Storgr&#228;ft&#229;n%201:50" TargetMode="External"/><Relationship Id="rId43" Type="http://schemas.openxmlformats.org/officeDocument/2006/relationships/hyperlink" Target="http://31.209.8.44/andra_adress.asp?lista_fastigheter=Storgr&#228;ft&#229;n%201:37" TargetMode="External"/><Relationship Id="rId64" Type="http://schemas.openxmlformats.org/officeDocument/2006/relationships/hyperlink" Target="http://31.209.8.44/andra_adress.asp?lista_fastigheter=Storgr&#228;ft&#229;n%201:80" TargetMode="External"/><Relationship Id="rId118" Type="http://schemas.openxmlformats.org/officeDocument/2006/relationships/hyperlink" Target="http://31.209.8.44/andra_adress.asp?lista_fastigheter=Ovikens-R&#246;r&#246;n%201:304" TargetMode="External"/><Relationship Id="rId139" Type="http://schemas.openxmlformats.org/officeDocument/2006/relationships/hyperlink" Target="http://31.209.8.44/andra_adress.asp?lista_fastigheter=Storgr&#228;ft&#229;n%201:118" TargetMode="External"/><Relationship Id="rId290" Type="http://schemas.openxmlformats.org/officeDocument/2006/relationships/hyperlink" Target="http://31.209.8.44/andra_adress.asp?lista_fastigheter=Storgr&#228;ft&#229;n%201:61" TargetMode="External"/><Relationship Id="rId304" Type="http://schemas.openxmlformats.org/officeDocument/2006/relationships/hyperlink" Target="http://31.209.8.44/andra_adress.asp?lista_fastigheter=Ovikens-R&#246;r&#246;n%201:45" TargetMode="External"/><Relationship Id="rId325" Type="http://schemas.openxmlformats.org/officeDocument/2006/relationships/hyperlink" Target="http://31.209.8.44/andra_adress.asp?lista_fastigheter=Storgr&#228;ft&#229;n%201:124" TargetMode="External"/><Relationship Id="rId85" Type="http://schemas.openxmlformats.org/officeDocument/2006/relationships/hyperlink" Target="http://31.209.8.44/andra_adress.asp?lista_fastigheter=Ovikens-R&#246;r&#246;n%201:314" TargetMode="External"/><Relationship Id="rId150" Type="http://schemas.openxmlformats.org/officeDocument/2006/relationships/hyperlink" Target="http://31.209.8.44/andra_adress.asp?lista_fastigheter=Storgr&#228;ft&#229;n%201:125" TargetMode="External"/><Relationship Id="rId171" Type="http://schemas.openxmlformats.org/officeDocument/2006/relationships/hyperlink" Target="http://31.209.8.44/andra_adress.asp?lista_fastigheter=Ovikens-R&#246;r&#246;n%201:13" TargetMode="External"/><Relationship Id="rId192" Type="http://schemas.openxmlformats.org/officeDocument/2006/relationships/hyperlink" Target="http://31.209.8.44/andra_adress.asp?lista_fastigheter=Storgr&#228;ft&#229;n%201:103" TargetMode="External"/><Relationship Id="rId206" Type="http://schemas.openxmlformats.org/officeDocument/2006/relationships/hyperlink" Target="http://31.209.8.44/andra_adress.asp?lista_fastigheter=Storgr&#228;ft&#229;n%201:20" TargetMode="External"/><Relationship Id="rId227" Type="http://schemas.openxmlformats.org/officeDocument/2006/relationships/hyperlink" Target="http://31.209.8.44/andra_adress.asp?lista_fastigheter=Ovikens-R&#246;r&#246;n%201:42" TargetMode="External"/><Relationship Id="rId248" Type="http://schemas.openxmlformats.org/officeDocument/2006/relationships/hyperlink" Target="http://31.209.8.44/andra_adress.asp?lista_fastigheter=Storgr&#228;ft&#229;n%201:74" TargetMode="External"/><Relationship Id="rId269" Type="http://schemas.openxmlformats.org/officeDocument/2006/relationships/hyperlink" Target="http://31.209.8.44/andra_adress.asp?lista_fastigheter=Ovikens-R&#246;r&#246;n%201:70" TargetMode="External"/><Relationship Id="rId12" Type="http://schemas.openxmlformats.org/officeDocument/2006/relationships/hyperlink" Target="http://31.209.8.44/andra_adress.asp?lista_fastigheter=Ovikens-R&#246;r&#246;n%201:117" TargetMode="External"/><Relationship Id="rId33" Type="http://schemas.openxmlformats.org/officeDocument/2006/relationships/hyperlink" Target="http://31.209.8.44/andra_adress.asp?lista_fastigheter=Ovikens-R&#246;r&#246;n%201:143" TargetMode="External"/><Relationship Id="rId108" Type="http://schemas.openxmlformats.org/officeDocument/2006/relationships/hyperlink" Target="http://31.209.8.44/andra_adress.asp?lista_fastigheter=Storgr&#228;ft&#229;n%201:69" TargetMode="External"/><Relationship Id="rId129" Type="http://schemas.openxmlformats.org/officeDocument/2006/relationships/hyperlink" Target="http://31.209.8.44/andra_adress.asp?lista_fastigheter=Storgr&#228;ft&#229;n%201:191" TargetMode="External"/><Relationship Id="rId280" Type="http://schemas.openxmlformats.org/officeDocument/2006/relationships/hyperlink" Target="http://31.209.8.44/andra_adress.asp?lista_fastigheter=Storgr&#228;ft&#229;n%201:97" TargetMode="External"/><Relationship Id="rId315" Type="http://schemas.openxmlformats.org/officeDocument/2006/relationships/hyperlink" Target="http://31.209.8.44/andra_adress.asp?lista_fastigheter=Storgr&#228;ft&#229;n%201:190" TargetMode="External"/><Relationship Id="rId336" Type="http://schemas.openxmlformats.org/officeDocument/2006/relationships/printerSettings" Target="../printerSettings/printerSettings3.bin"/><Relationship Id="rId54" Type="http://schemas.openxmlformats.org/officeDocument/2006/relationships/hyperlink" Target="http://31.209.8.44/andra_adress.asp?lista_fastigheter=Storgr&#228;ft&#229;n%201:56" TargetMode="External"/><Relationship Id="rId75" Type="http://schemas.openxmlformats.org/officeDocument/2006/relationships/hyperlink" Target="http://31.209.8.44/andra_adress.asp?lista_fastigheter=Ovikens-R&#246;r&#246;n%201:55" TargetMode="External"/><Relationship Id="rId96" Type="http://schemas.openxmlformats.org/officeDocument/2006/relationships/hyperlink" Target="http://31.209.8.44/andra_adress.asp?lista_fastigheter=Ovikens-R&#246;r&#246;n%201:297" TargetMode="External"/><Relationship Id="rId140" Type="http://schemas.openxmlformats.org/officeDocument/2006/relationships/hyperlink" Target="http://31.209.8.44/andra_adress.asp?lista_fastigheter=Storgr&#228;ft&#229;n%201:120" TargetMode="External"/><Relationship Id="rId161" Type="http://schemas.openxmlformats.org/officeDocument/2006/relationships/hyperlink" Target="http://31.209.8.44/andra_adress.asp?lista_fastigheter=Ovikens-R&#246;r&#246;n%201:274" TargetMode="External"/><Relationship Id="rId182" Type="http://schemas.openxmlformats.org/officeDocument/2006/relationships/hyperlink" Target="http://31.209.8.44/andra_adress.asp?lista_fastigheter=Ovikens-R&#246;r&#246;n%201:108" TargetMode="External"/><Relationship Id="rId217" Type="http://schemas.openxmlformats.org/officeDocument/2006/relationships/hyperlink" Target="http://31.209.8.44/andra_adress.asp?lista_fastigheter=Ovikens-R&#246;r&#246;n%201:291" TargetMode="External"/><Relationship Id="rId6" Type="http://schemas.openxmlformats.org/officeDocument/2006/relationships/hyperlink" Target="http://31.209.8.44/andra_adress.asp?lista_fastigheter=Ovikens-R&#246;r&#246;n%201:12" TargetMode="External"/><Relationship Id="rId238" Type="http://schemas.openxmlformats.org/officeDocument/2006/relationships/hyperlink" Target="http://31.209.8.44/andra_adress.asp?lista_fastigheter=Ovikens-R&#246;r&#246;n%201:79" TargetMode="External"/><Relationship Id="rId259" Type="http://schemas.openxmlformats.org/officeDocument/2006/relationships/hyperlink" Target="http://31.209.8.44/andra_adress.asp?lista_fastigheter=Ovikens-R&#246;r&#246;n%201:30" TargetMode="External"/><Relationship Id="rId23" Type="http://schemas.openxmlformats.org/officeDocument/2006/relationships/hyperlink" Target="http://31.209.8.44/andra_adress.asp?lista_fastigheter=Ovikens-R&#246;r&#246;n%201:51" TargetMode="External"/><Relationship Id="rId119" Type="http://schemas.openxmlformats.org/officeDocument/2006/relationships/hyperlink" Target="http://31.209.8.44/andra_adress.asp?lista_fastigheter=Ovikens-R&#246;r&#246;n%201:269" TargetMode="External"/><Relationship Id="rId270" Type="http://schemas.openxmlformats.org/officeDocument/2006/relationships/hyperlink" Target="http://31.209.8.44/andra_adress.asp?lista_fastigheter=Ovikens-R&#246;r&#246;n%201:103" TargetMode="External"/><Relationship Id="rId291" Type="http://schemas.openxmlformats.org/officeDocument/2006/relationships/hyperlink" Target="http://31.209.8.44/andra_adress.asp?lista_fastigheter=Ovikens-R&#246;r&#246;n%201:44" TargetMode="External"/><Relationship Id="rId305" Type="http://schemas.openxmlformats.org/officeDocument/2006/relationships/hyperlink" Target="http://31.209.8.44/andra_adress.asp?lista_fastigheter=Storgr&#228;ft&#229;n%201:76" TargetMode="External"/><Relationship Id="rId326" Type="http://schemas.openxmlformats.org/officeDocument/2006/relationships/hyperlink" Target="http://31.209.8.44/andra_adress.asp?lista_fastigheter=Ovikens-R&#246;r&#246;n%201:57" TargetMode="External"/><Relationship Id="rId44" Type="http://schemas.openxmlformats.org/officeDocument/2006/relationships/hyperlink" Target="http://31.209.8.44/andra_adress.asp?lista_fastigheter=Storgr&#228;ft&#229;n%201:206" TargetMode="External"/><Relationship Id="rId65" Type="http://schemas.openxmlformats.org/officeDocument/2006/relationships/hyperlink" Target="http://31.209.8.44/andra_adress.asp?lista_fastigheter=Storgr&#228;ft&#229;n%201:77" TargetMode="External"/><Relationship Id="rId86" Type="http://schemas.openxmlformats.org/officeDocument/2006/relationships/hyperlink" Target="http://31.209.8.44/andra_adress.asp?lista_fastigheter=Ovikens-R&#246;r&#246;n%201:318" TargetMode="External"/><Relationship Id="rId130" Type="http://schemas.openxmlformats.org/officeDocument/2006/relationships/hyperlink" Target="http://31.209.8.44/andra_adress.asp?lista_fastigheter=Storgr&#228;ft&#229;n%201:40" TargetMode="External"/><Relationship Id="rId151" Type="http://schemas.openxmlformats.org/officeDocument/2006/relationships/hyperlink" Target="http://31.209.8.44/andra_adress.asp?lista_fastigheter=Ovikens-R&#246;r&#246;n%201:296" TargetMode="External"/><Relationship Id="rId172" Type="http://schemas.openxmlformats.org/officeDocument/2006/relationships/hyperlink" Target="http://31.209.8.44/andra_adress.asp?lista_fastigheter=Ovikens-R&#246;r&#246;n%201:14" TargetMode="External"/><Relationship Id="rId193" Type="http://schemas.openxmlformats.org/officeDocument/2006/relationships/hyperlink" Target="http://31.209.8.44/andra_adress.asp?lista_fastigheter=Storgr&#228;ft&#229;n%201:104" TargetMode="External"/><Relationship Id="rId207" Type="http://schemas.openxmlformats.org/officeDocument/2006/relationships/hyperlink" Target="http://31.209.8.44/andra_adress.asp?lista_fastigheter=Storgr&#228;ft&#229;n%201:43" TargetMode="External"/><Relationship Id="rId228" Type="http://schemas.openxmlformats.org/officeDocument/2006/relationships/hyperlink" Target="http://31.209.8.44/andra_adress.asp?lista_fastigheter=Ovikens-R&#246;r&#246;n%201:68" TargetMode="External"/><Relationship Id="rId249" Type="http://schemas.openxmlformats.org/officeDocument/2006/relationships/hyperlink" Target="http://31.209.8.44/andra_adress.asp?lista_fastigheter=Ovikens-R&#246;r&#246;n%201:87" TargetMode="External"/><Relationship Id="rId13" Type="http://schemas.openxmlformats.org/officeDocument/2006/relationships/hyperlink" Target="http://31.209.8.44/andra_adress.asp?lista_fastigheter=Ovikens-R&#246;r&#246;n%201:147" TargetMode="External"/><Relationship Id="rId109" Type="http://schemas.openxmlformats.org/officeDocument/2006/relationships/hyperlink" Target="http://31.209.8.44/andra_adress.asp?lista_fastigheter=Storgr&#228;ft&#229;n%201:70" TargetMode="External"/><Relationship Id="rId260" Type="http://schemas.openxmlformats.org/officeDocument/2006/relationships/hyperlink" Target="http://31.209.8.44/andra_adress.asp?lista_fastigheter=Ovikens-R&#246;r&#246;n%201:93" TargetMode="External"/><Relationship Id="rId281" Type="http://schemas.openxmlformats.org/officeDocument/2006/relationships/hyperlink" Target="http://31.209.8.44/andra_adress.asp?lista_fastigheter=Ovikens-R&#246;r&#246;n%201:146" TargetMode="External"/><Relationship Id="rId316" Type="http://schemas.openxmlformats.org/officeDocument/2006/relationships/hyperlink" Target="http://31.209.8.44/andra_adress.asp?lista_fastigheter=Storgr&#228;ft&#229;n%201:203" TargetMode="External"/><Relationship Id="rId34" Type="http://schemas.openxmlformats.org/officeDocument/2006/relationships/hyperlink" Target="http://31.209.8.44/andra_adress.asp?lista_fastigheter=Ovikens-R&#246;r&#246;n%201:100" TargetMode="External"/><Relationship Id="rId55" Type="http://schemas.openxmlformats.org/officeDocument/2006/relationships/hyperlink" Target="http://31.209.8.44/andra_adress.asp?lista_fastigheter=Storgr&#228;ft&#229;n%201:78" TargetMode="External"/><Relationship Id="rId76" Type="http://schemas.openxmlformats.org/officeDocument/2006/relationships/hyperlink" Target="http://31.209.8.44/andra_adress.asp?lista_fastigheter=Storgr&#228;ft&#229;n%201:127" TargetMode="External"/><Relationship Id="rId97" Type="http://schemas.openxmlformats.org/officeDocument/2006/relationships/hyperlink" Target="http://31.209.8.44/andra_adress.asp?lista_fastigheter=Ovikens-R&#246;r&#246;n%201:88" TargetMode="External"/><Relationship Id="rId120" Type="http://schemas.openxmlformats.org/officeDocument/2006/relationships/hyperlink" Target="http://31.209.8.44/andra_adress.asp?lista_fastigheter=Ovikens-R&#246;r&#246;n%201:270" TargetMode="External"/><Relationship Id="rId141" Type="http://schemas.openxmlformats.org/officeDocument/2006/relationships/hyperlink" Target="http://31.209.8.44/andra_adress.asp?lista_fastigheter=Ovikens-R&#246;r&#246;n%201:71" TargetMode="External"/><Relationship Id="rId7" Type="http://schemas.openxmlformats.org/officeDocument/2006/relationships/hyperlink" Target="http://31.209.8.44/andra_adress.asp?lista_fastigheter=Ovikens-R&#246;r&#246;n%201:67" TargetMode="External"/><Relationship Id="rId162" Type="http://schemas.openxmlformats.org/officeDocument/2006/relationships/hyperlink" Target="http://31.209.8.44/andra_adress.asp?lista_fastigheter=Ovikens-R&#246;r&#246;n%201:275" TargetMode="External"/><Relationship Id="rId183" Type="http://schemas.openxmlformats.org/officeDocument/2006/relationships/hyperlink" Target="http://31.209.8.44/andra_adress.asp?lista_fastigheter=Ovikens-R&#246;r&#246;n%201:286" TargetMode="External"/><Relationship Id="rId218" Type="http://schemas.openxmlformats.org/officeDocument/2006/relationships/hyperlink" Target="http://31.209.8.44/andra_adress.asp?lista_fastigheter=Ovikens-R&#246;r&#246;n%201:292" TargetMode="External"/><Relationship Id="rId239" Type="http://schemas.openxmlformats.org/officeDocument/2006/relationships/hyperlink" Target="http://31.209.8.44/andra_adress.asp?lista_fastigheter=Ovikens-R&#246;r&#246;n%201:72" TargetMode="External"/><Relationship Id="rId250" Type="http://schemas.openxmlformats.org/officeDocument/2006/relationships/hyperlink" Target="http://31.209.8.44/andra_adress.asp?lista_fastigheter=Ovikens-R&#246;r&#246;n%201:316" TargetMode="External"/><Relationship Id="rId271" Type="http://schemas.openxmlformats.org/officeDocument/2006/relationships/hyperlink" Target="http://31.209.8.44/andra_adress.asp?lista_fastigheter=Ovikens-R&#246;r&#246;n%201:260" TargetMode="External"/><Relationship Id="rId292" Type="http://schemas.openxmlformats.org/officeDocument/2006/relationships/hyperlink" Target="http://31.209.8.44/andra_adress.asp?lista_fastigheter=Ovikens-R&#246;r&#246;n%201:89" TargetMode="External"/><Relationship Id="rId306" Type="http://schemas.openxmlformats.org/officeDocument/2006/relationships/hyperlink" Target="http://31.209.8.44/andra_adress.asp?lista_fastigheter=Storgr&#228;ft&#229;n%201:26" TargetMode="External"/><Relationship Id="rId24" Type="http://schemas.openxmlformats.org/officeDocument/2006/relationships/hyperlink" Target="http://31.209.8.44/andra_adress.asp?lista_fastigheter=Storgr&#228;ft&#229;n%201:204" TargetMode="External"/><Relationship Id="rId45" Type="http://schemas.openxmlformats.org/officeDocument/2006/relationships/hyperlink" Target="http://31.209.8.44/andra_adress.asp?lista_fastigheter=Ovikens-R&#246;r&#246;n%201:312" TargetMode="External"/><Relationship Id="rId66" Type="http://schemas.openxmlformats.org/officeDocument/2006/relationships/hyperlink" Target="http://31.209.8.44/andra_adress.asp?lista_fastigheter=Storgr&#228;ft&#229;n%201:88" TargetMode="External"/><Relationship Id="rId87" Type="http://schemas.openxmlformats.org/officeDocument/2006/relationships/hyperlink" Target="http://31.209.8.44/andra_adress.asp?lista_fastigheter=Storgr&#228;ft&#229;n%201:41" TargetMode="External"/><Relationship Id="rId110" Type="http://schemas.openxmlformats.org/officeDocument/2006/relationships/hyperlink" Target="http://31.209.8.44/andra_adress.asp?lista_fastigheter=Storgr&#228;ft&#229;n%201:71" TargetMode="External"/><Relationship Id="rId131" Type="http://schemas.openxmlformats.org/officeDocument/2006/relationships/hyperlink" Target="http://31.209.8.44/andra_adress.asp?lista_fastigheter=Storgr&#228;ft&#229;n%201:34" TargetMode="External"/><Relationship Id="rId327" Type="http://schemas.openxmlformats.org/officeDocument/2006/relationships/hyperlink" Target="http://31.209.8.44/andra_adress.asp?lista_fastigheter=Storgr&#228;ft&#229;n%201:108" TargetMode="External"/><Relationship Id="rId152" Type="http://schemas.openxmlformats.org/officeDocument/2006/relationships/hyperlink" Target="http://31.209.8.44/andra_adress.asp?lista_fastigheter=Ovikens-R&#246;r&#246;n%201:132" TargetMode="External"/><Relationship Id="rId173" Type="http://schemas.openxmlformats.org/officeDocument/2006/relationships/hyperlink" Target="http://31.209.8.44/andra_adress.asp?lista_fastigheter=Ovikens-R&#246;r&#246;n%201:102" TargetMode="External"/><Relationship Id="rId194" Type="http://schemas.openxmlformats.org/officeDocument/2006/relationships/hyperlink" Target="http://31.209.8.44/andra_adress.asp?lista_fastigheter=Storgr&#228;ft&#229;n%201:96" TargetMode="External"/><Relationship Id="rId208" Type="http://schemas.openxmlformats.org/officeDocument/2006/relationships/hyperlink" Target="http://31.209.8.44/andra_adress.asp?lista_fastigheter=Storgr&#228;ft&#229;n%201:51" TargetMode="External"/><Relationship Id="rId229" Type="http://schemas.openxmlformats.org/officeDocument/2006/relationships/hyperlink" Target="http://31.209.8.44/andra_adress.asp?lista_fastigheter=Ovikens-R&#246;r&#246;n%201:39" TargetMode="External"/><Relationship Id="rId240" Type="http://schemas.openxmlformats.org/officeDocument/2006/relationships/hyperlink" Target="http://31.209.8.44/andra_adress.asp?lista_fastigheter=Ovikens-R&#246;r&#246;n%201:84" TargetMode="External"/><Relationship Id="rId261" Type="http://schemas.openxmlformats.org/officeDocument/2006/relationships/hyperlink" Target="http://31.209.8.44/andra_adress.asp?lista_fastigheter=Ovikens-R&#246;r&#246;n%201:80" TargetMode="External"/><Relationship Id="rId14" Type="http://schemas.openxmlformats.org/officeDocument/2006/relationships/hyperlink" Target="http://31.209.8.44/andra_adress.asp?lista_fastigheter=Ovikens-R&#246;r&#246;n%201:107" TargetMode="External"/><Relationship Id="rId35" Type="http://schemas.openxmlformats.org/officeDocument/2006/relationships/hyperlink" Target="http://31.209.8.44/andra_adress.asp?lista_fastigheter=Ovikens-R&#246;r&#246;n%201:262" TargetMode="External"/><Relationship Id="rId56" Type="http://schemas.openxmlformats.org/officeDocument/2006/relationships/hyperlink" Target="http://31.209.8.44/andra_adress.asp?lista_fastigheter=Ovikens-R&#246;r&#246;n%201:287" TargetMode="External"/><Relationship Id="rId77" Type="http://schemas.openxmlformats.org/officeDocument/2006/relationships/hyperlink" Target="http://31.209.8.44/andra_adress.asp?lista_fastigheter=Storgr&#228;ft&#229;n%201:135" TargetMode="External"/><Relationship Id="rId100" Type="http://schemas.openxmlformats.org/officeDocument/2006/relationships/hyperlink" Target="http://31.209.8.44/andra_adress.asp?lista_fastigheter=Ovikens-R&#246;r&#246;n%201:94" TargetMode="External"/><Relationship Id="rId282" Type="http://schemas.openxmlformats.org/officeDocument/2006/relationships/hyperlink" Target="http://31.209.8.44/andra_adress.asp?lista_fastigheter=Ovikens-R&#246;r&#246;n%201:110" TargetMode="External"/><Relationship Id="rId317" Type="http://schemas.openxmlformats.org/officeDocument/2006/relationships/hyperlink" Target="http://31.209.8.44/andra_adress.asp?lista_fastigheter=Storgr&#228;ft&#229;n%201:25" TargetMode="External"/><Relationship Id="rId8" Type="http://schemas.openxmlformats.org/officeDocument/2006/relationships/hyperlink" Target="http://31.209.8.44/andra_adress.asp?lista_fastigheter=Storgr&#228;ft&#229;n%201:11" TargetMode="External"/><Relationship Id="rId51" Type="http://schemas.openxmlformats.org/officeDocument/2006/relationships/hyperlink" Target="http://31.209.8.44/andra_adress.asp?lista_fastigheter=Ovikens-R&#246;r&#246;n%201:111" TargetMode="External"/><Relationship Id="rId72" Type="http://schemas.openxmlformats.org/officeDocument/2006/relationships/hyperlink" Target="http://31.209.8.44/andra_adress.asp?lista_fastigheter=Ovikens-R&#246;r&#246;n%201:101" TargetMode="External"/><Relationship Id="rId93" Type="http://schemas.openxmlformats.org/officeDocument/2006/relationships/hyperlink" Target="http://31.209.8.44/andra_adress.asp?lista_fastigheter=Ovikens-R&#246;r&#246;n%201:85" TargetMode="External"/><Relationship Id="rId98" Type="http://schemas.openxmlformats.org/officeDocument/2006/relationships/hyperlink" Target="http://31.209.8.44/andra_adress.asp?lista_fastigheter=Storgr&#228;ft&#229;n%201:59" TargetMode="External"/><Relationship Id="rId121" Type="http://schemas.openxmlformats.org/officeDocument/2006/relationships/hyperlink" Target="http://31.209.8.44/andra_adress.asp?lista_fastigheter=Ovikens-R&#246;r&#246;n%201:279" TargetMode="External"/><Relationship Id="rId142" Type="http://schemas.openxmlformats.org/officeDocument/2006/relationships/hyperlink" Target="http://31.209.8.44/andra_adress.asp?lista_fastigheter=Ovikens-R&#246;r&#246;n%201:73" TargetMode="External"/><Relationship Id="rId163" Type="http://schemas.openxmlformats.org/officeDocument/2006/relationships/hyperlink" Target="http://31.209.8.44/andra_adress.asp?lista_fastigheter=Ovikens-R&#246;r&#246;n%201:52" TargetMode="External"/><Relationship Id="rId184" Type="http://schemas.openxmlformats.org/officeDocument/2006/relationships/hyperlink" Target="http://31.209.8.44/andra_adress.asp?lista_fastigheter=Ovikens-R&#246;r&#246;n%201:282" TargetMode="External"/><Relationship Id="rId189" Type="http://schemas.openxmlformats.org/officeDocument/2006/relationships/hyperlink" Target="http://31.209.8.44/andra_adress.asp?lista_fastigheter=Storgr&#228;ft&#229;n%201:99" TargetMode="External"/><Relationship Id="rId219" Type="http://schemas.openxmlformats.org/officeDocument/2006/relationships/hyperlink" Target="http://31.209.8.44/andra_adress.asp?lista_fastigheter=Ovikens-R&#246;r&#246;n%201:294" TargetMode="External"/><Relationship Id="rId3" Type="http://schemas.openxmlformats.org/officeDocument/2006/relationships/hyperlink" Target="http://31.209.8.44/andra_adress.asp?lista_fastigheter=Storgr&#228;ft&#229;n%201:95" TargetMode="External"/><Relationship Id="rId214" Type="http://schemas.openxmlformats.org/officeDocument/2006/relationships/hyperlink" Target="http://31.209.8.44/andra_adress.asp?lista_fastigheter=Storgr&#228;ft&#229;n%201:15" TargetMode="External"/><Relationship Id="rId230" Type="http://schemas.openxmlformats.org/officeDocument/2006/relationships/hyperlink" Target="http://31.209.8.44/andra_adress.asp?lista_fastigheter=Storgr&#228;ft&#229;n%201:130" TargetMode="External"/><Relationship Id="rId235" Type="http://schemas.openxmlformats.org/officeDocument/2006/relationships/hyperlink" Target="http://31.209.8.44/andra_adress.asp?lista_fastigheter=Ovikens-R&#246;r&#246;n%201:299" TargetMode="External"/><Relationship Id="rId251" Type="http://schemas.openxmlformats.org/officeDocument/2006/relationships/hyperlink" Target="http://31.209.8.44/andra_adress.asp?lista_fastigheter=Storgr&#228;ft&#229;n%201:73" TargetMode="External"/><Relationship Id="rId256" Type="http://schemas.openxmlformats.org/officeDocument/2006/relationships/hyperlink" Target="http://31.209.8.44/andra_adress.asp?lista_fastigheter=Storgr&#228;ft&#229;n%201:27" TargetMode="External"/><Relationship Id="rId277" Type="http://schemas.openxmlformats.org/officeDocument/2006/relationships/hyperlink" Target="http://31.209.8.44/andra_adress.asp?lista_fastigheter=Storgr&#228;ft&#229;n%201:21" TargetMode="External"/><Relationship Id="rId298" Type="http://schemas.openxmlformats.org/officeDocument/2006/relationships/hyperlink" Target="http://31.209.8.44/andra_adress.asp?lista_fastigheter=Ovikens-R&#246;r&#246;n%201:109" TargetMode="External"/><Relationship Id="rId25" Type="http://schemas.openxmlformats.org/officeDocument/2006/relationships/hyperlink" Target="http://31.209.8.44/andra_adress.asp?lista_fastigheter=Storgr&#228;ft&#229;n%201:176" TargetMode="External"/><Relationship Id="rId46" Type="http://schemas.openxmlformats.org/officeDocument/2006/relationships/hyperlink" Target="http://31.209.8.44/andra_adress.asp?lista_fastigheter=Ovikens-R&#246;r&#246;n%201:82" TargetMode="External"/><Relationship Id="rId67" Type="http://schemas.openxmlformats.org/officeDocument/2006/relationships/hyperlink" Target="http://31.209.8.44/andra_adress.asp?lista_fastigheter=Storgr&#228;ft&#229;n%201:102" TargetMode="External"/><Relationship Id="rId116" Type="http://schemas.openxmlformats.org/officeDocument/2006/relationships/hyperlink" Target="http://31.209.8.44/andra_adress.asp?lista_fastigheter=Ovikens-R&#246;r&#246;n%201:306" TargetMode="External"/><Relationship Id="rId137" Type="http://schemas.openxmlformats.org/officeDocument/2006/relationships/hyperlink" Target="http://31.209.8.44/andra_adress.asp?lista_fastigheter=Ovikens-R&#246;r&#246;n%201:320" TargetMode="External"/><Relationship Id="rId158" Type="http://schemas.openxmlformats.org/officeDocument/2006/relationships/hyperlink" Target="http://31.209.8.44/andra_adress.asp?lista_fastigheter=Storgr&#228;ft&#229;n%201:129" TargetMode="External"/><Relationship Id="rId272" Type="http://schemas.openxmlformats.org/officeDocument/2006/relationships/hyperlink" Target="http://31.209.8.44/andra_adress.asp?lista_fastigheter=Ovikens-R&#246;r&#246;n%201:283" TargetMode="External"/><Relationship Id="rId293" Type="http://schemas.openxmlformats.org/officeDocument/2006/relationships/hyperlink" Target="http://31.209.8.44/andra_adress.asp?lista_fastigheter=Ovikens-R&#246;r&#246;n%201:128" TargetMode="External"/><Relationship Id="rId302" Type="http://schemas.openxmlformats.org/officeDocument/2006/relationships/hyperlink" Target="http://31.209.8.44/andra_adress.asp?lista_fastigheter=Ovikens-R&#246;r&#246;n%201:120" TargetMode="External"/><Relationship Id="rId307" Type="http://schemas.openxmlformats.org/officeDocument/2006/relationships/hyperlink" Target="http://31.209.8.44/andra_adress.asp?lista_fastigheter=Storgr&#228;ft&#229;n%201:52" TargetMode="External"/><Relationship Id="rId323" Type="http://schemas.openxmlformats.org/officeDocument/2006/relationships/hyperlink" Target="http://31.209.8.44/andra_adress.asp?lista_fastigheter=Ovikens-R&#246;r&#246;n%201:276" TargetMode="External"/><Relationship Id="rId328" Type="http://schemas.openxmlformats.org/officeDocument/2006/relationships/hyperlink" Target="http://31.209.8.44/andra_adress.asp?lista_fastigheter=Ovikens-R&#246;r&#246;n%201:114" TargetMode="External"/><Relationship Id="rId20" Type="http://schemas.openxmlformats.org/officeDocument/2006/relationships/hyperlink" Target="http://31.209.8.44/andra_adress.asp?lista_fastigheter=Ovikens-R&#246;r&#246;n%201:265" TargetMode="External"/><Relationship Id="rId41" Type="http://schemas.openxmlformats.org/officeDocument/2006/relationships/hyperlink" Target="http://31.209.8.44/andra_adress.asp?lista_fastigheter=Ovikens-R&#246;r&#246;n%201:305" TargetMode="External"/><Relationship Id="rId62" Type="http://schemas.openxmlformats.org/officeDocument/2006/relationships/hyperlink" Target="http://31.209.8.44/andra_adress.asp?lista_fastigheter=Storgr&#228;ft&#229;n%201:23" TargetMode="External"/><Relationship Id="rId83" Type="http://schemas.openxmlformats.org/officeDocument/2006/relationships/hyperlink" Target="http://31.209.8.44/andra_adress.asp?lista_fastigheter=Storgr&#228;ft&#229;n%201:126" TargetMode="External"/><Relationship Id="rId88" Type="http://schemas.openxmlformats.org/officeDocument/2006/relationships/hyperlink" Target="http://31.209.8.44/andra_adress.asp?lista_fastigheter=Storgr&#228;ft&#229;n%201:29" TargetMode="External"/><Relationship Id="rId111" Type="http://schemas.openxmlformats.org/officeDocument/2006/relationships/hyperlink" Target="http://31.209.8.44/andra_adress.asp?lista_fastigheter=Storgr&#228;ft&#229;n%201:188" TargetMode="External"/><Relationship Id="rId132" Type="http://schemas.openxmlformats.org/officeDocument/2006/relationships/hyperlink" Target="http://31.209.8.44/andra_adress.asp?lista_fastigheter=Storgr&#228;ft&#229;n%201:202" TargetMode="External"/><Relationship Id="rId153" Type="http://schemas.openxmlformats.org/officeDocument/2006/relationships/hyperlink" Target="http://31.209.8.44/andra_adress.asp?lista_fastigheter=Ovikens-R&#246;r&#246;n%201:35" TargetMode="External"/><Relationship Id="rId174" Type="http://schemas.openxmlformats.org/officeDocument/2006/relationships/hyperlink" Target="http://31.209.8.44/andra_adress.asp?lista_fastigheter=Ovikens-R&#246;r&#246;n%201:69" TargetMode="External"/><Relationship Id="rId179" Type="http://schemas.openxmlformats.org/officeDocument/2006/relationships/hyperlink" Target="http://31.209.8.44/andra_adress.asp?lista_fastigheter=Ovikens-R&#246;r&#246;n%201:137" TargetMode="External"/><Relationship Id="rId195" Type="http://schemas.openxmlformats.org/officeDocument/2006/relationships/hyperlink" Target="http://31.209.8.44/andra_adress.asp?lista_fastigheter=Storgr&#228;ft&#229;n%201:89" TargetMode="External"/><Relationship Id="rId209" Type="http://schemas.openxmlformats.org/officeDocument/2006/relationships/hyperlink" Target="http://31.209.8.44/andra_adress.asp?lista_fastigheter=Storgr&#228;ft&#229;n%201:49" TargetMode="External"/><Relationship Id="rId190" Type="http://schemas.openxmlformats.org/officeDocument/2006/relationships/hyperlink" Target="http://31.209.8.44/andra_adress.asp?lista_fastigheter=Storgr&#228;ft&#229;n%201:106" TargetMode="External"/><Relationship Id="rId204" Type="http://schemas.openxmlformats.org/officeDocument/2006/relationships/hyperlink" Target="http://31.209.8.44/andra_adress.asp?lista_fastigheter=Storgr&#228;ft&#229;n%201:58" TargetMode="External"/><Relationship Id="rId220" Type="http://schemas.openxmlformats.org/officeDocument/2006/relationships/hyperlink" Target="http://31.209.8.44/andra_adress.asp?lista_fastigheter=Ovikens-R&#246;r&#246;n%201:295" TargetMode="External"/><Relationship Id="rId225" Type="http://schemas.openxmlformats.org/officeDocument/2006/relationships/hyperlink" Target="http://31.209.8.44/andra_adress.asp?lista_fastigheter=Ovikens-R&#246;r&#246;n%201:144" TargetMode="External"/><Relationship Id="rId241" Type="http://schemas.openxmlformats.org/officeDocument/2006/relationships/hyperlink" Target="http://31.209.8.44/andra_adress.asp?lista_fastigheter=Storgr&#228;ft&#229;n%201:35" TargetMode="External"/><Relationship Id="rId246" Type="http://schemas.openxmlformats.org/officeDocument/2006/relationships/hyperlink" Target="http://31.209.8.44/andra_adress.asp?lista_fastigheter=Storgr&#228;ft&#229;n%201:64" TargetMode="External"/><Relationship Id="rId267" Type="http://schemas.openxmlformats.org/officeDocument/2006/relationships/hyperlink" Target="http://31.209.8.44/andra_adress.asp?lista_fastigheter=Ovikens-R&#246;r&#246;n%201:53" TargetMode="External"/><Relationship Id="rId288" Type="http://schemas.openxmlformats.org/officeDocument/2006/relationships/hyperlink" Target="http://31.209.8.44/andra_adress.asp?lista_fastigheter=Storgr&#228;ft&#229;n%201:193" TargetMode="External"/><Relationship Id="rId15" Type="http://schemas.openxmlformats.org/officeDocument/2006/relationships/hyperlink" Target="http://31.209.8.44/andra_adress.asp?lista_fastigheter=Ovikens-R&#246;r&#246;n%201:277" TargetMode="External"/><Relationship Id="rId36" Type="http://schemas.openxmlformats.org/officeDocument/2006/relationships/hyperlink" Target="http://31.209.8.44/andra_adress.asp?lista_fastigheter=Storgr&#228;ft&#229;n%201:192" TargetMode="External"/><Relationship Id="rId57" Type="http://schemas.openxmlformats.org/officeDocument/2006/relationships/hyperlink" Target="http://31.209.8.44/andra_adress.asp?lista_fastigheter=Ovikens-R&#246;r&#246;n%201:289" TargetMode="External"/><Relationship Id="rId106" Type="http://schemas.openxmlformats.org/officeDocument/2006/relationships/hyperlink" Target="http://31.209.8.44/andra_adress.asp?lista_fastigheter=Storgr&#228;ft&#229;n%201:67" TargetMode="External"/><Relationship Id="rId127" Type="http://schemas.openxmlformats.org/officeDocument/2006/relationships/hyperlink" Target="http://31.209.8.44/andra_adress.asp?lista_fastigheter=Storgr&#228;ft&#229;n%201:197" TargetMode="External"/><Relationship Id="rId262" Type="http://schemas.openxmlformats.org/officeDocument/2006/relationships/hyperlink" Target="http://31.209.8.44/andra_adress.asp?lista_fastigheter=Ovikens-R&#246;r&#246;n%201:24" TargetMode="External"/><Relationship Id="rId283" Type="http://schemas.openxmlformats.org/officeDocument/2006/relationships/hyperlink" Target="http://31.209.8.44/andra_adress.asp?lista_fastigheter=Storgr&#228;ft&#229;n%201:132" TargetMode="External"/><Relationship Id="rId313" Type="http://schemas.openxmlformats.org/officeDocument/2006/relationships/hyperlink" Target="http://31.209.8.44/andra_adress.asp?lista_fastigheter=Storgr&#228;ft&#229;n%201:55" TargetMode="External"/><Relationship Id="rId318" Type="http://schemas.openxmlformats.org/officeDocument/2006/relationships/hyperlink" Target="http://31.209.8.44/andra_adress.asp?lista_fastigheter=Storgr&#228;ft&#229;n%201:105" TargetMode="External"/><Relationship Id="rId10" Type="http://schemas.openxmlformats.org/officeDocument/2006/relationships/hyperlink" Target="http://31.209.8.44/andra_adress.asp?lista_fastigheter=Ovikens-R&#246;r&#246;n%201:317" TargetMode="External"/><Relationship Id="rId31" Type="http://schemas.openxmlformats.org/officeDocument/2006/relationships/hyperlink" Target="http://31.209.8.44/andra_adress.asp?lista_fastigheter=Storgr&#228;ft&#229;n%201:81" TargetMode="External"/><Relationship Id="rId52" Type="http://schemas.openxmlformats.org/officeDocument/2006/relationships/hyperlink" Target="http://31.209.8.44/andra_adress.asp?lista_fastigheter=Ovikens-R&#246;r&#246;n%201:142" TargetMode="External"/><Relationship Id="rId73" Type="http://schemas.openxmlformats.org/officeDocument/2006/relationships/hyperlink" Target="http://31.209.8.44/andra_adress.asp?lista_fastigheter=Ovikens-R&#246;r&#246;n%201:17" TargetMode="External"/><Relationship Id="rId78" Type="http://schemas.openxmlformats.org/officeDocument/2006/relationships/hyperlink" Target="http://31.209.8.44/andra_adress.asp?lista_fastigheter=Storgr&#228;ft&#229;n%201:136" TargetMode="External"/><Relationship Id="rId94" Type="http://schemas.openxmlformats.org/officeDocument/2006/relationships/hyperlink" Target="http://31.209.8.44/andra_adress.asp?lista_fastigheter=Ovikens-R&#246;r&#246;n%201:97" TargetMode="External"/><Relationship Id="rId99" Type="http://schemas.openxmlformats.org/officeDocument/2006/relationships/hyperlink" Target="http://31.209.8.44/andra_adress.asp?lista_fastigheter=Ovikens-R&#246;r&#246;n%201:90" TargetMode="External"/><Relationship Id="rId101" Type="http://schemas.openxmlformats.org/officeDocument/2006/relationships/hyperlink" Target="http://31.209.8.44/andra_adress.asp?lista_fastigheter=Ovikens-R&#246;r&#246;n%201:95" TargetMode="External"/><Relationship Id="rId122" Type="http://schemas.openxmlformats.org/officeDocument/2006/relationships/hyperlink" Target="http://31.209.8.44/andra_adress.asp?lista_fastigheter=Ovikens-R&#246;r&#246;n%201:280" TargetMode="External"/><Relationship Id="rId143" Type="http://schemas.openxmlformats.org/officeDocument/2006/relationships/hyperlink" Target="http://31.209.8.44/andra_adress.asp?lista_fastigheter=Ovikens-R&#246;r&#246;n%201:74" TargetMode="External"/><Relationship Id="rId148" Type="http://schemas.openxmlformats.org/officeDocument/2006/relationships/hyperlink" Target="http://31.209.8.44/andra_adress.asp?lista_fastigheter=Ovikens-R&#246;r&#246;n%201:27" TargetMode="External"/><Relationship Id="rId164" Type="http://schemas.openxmlformats.org/officeDocument/2006/relationships/hyperlink" Target="http://31.209.8.44/andra_adress.asp?lista_fastigheter=Ovikens-R&#246;r&#246;n%201:61" TargetMode="External"/><Relationship Id="rId169" Type="http://schemas.openxmlformats.org/officeDocument/2006/relationships/hyperlink" Target="http://31.209.8.44/andra_adress.asp?lista_fastigheter=Ovikens-R&#246;r&#246;n%201:16" TargetMode="External"/><Relationship Id="rId185" Type="http://schemas.openxmlformats.org/officeDocument/2006/relationships/hyperlink" Target="http://31.209.8.44/andra_adress.asp?lista_fastigheter=Ovikens-R&#246;r&#246;n%201:258" TargetMode="External"/><Relationship Id="rId334" Type="http://schemas.openxmlformats.org/officeDocument/2006/relationships/hyperlink" Target="http://31.209.8.44/andra_adress.asp?lista_fastigheter=Ovikens-R&#246;r&#246;n%201:315" TargetMode="External"/><Relationship Id="rId4" Type="http://schemas.openxmlformats.org/officeDocument/2006/relationships/hyperlink" Target="http://31.209.8.44/andra_adress.asp?lista_fastigheter=Ovikens-R&#246;r&#246;n%201:257" TargetMode="External"/><Relationship Id="rId9" Type="http://schemas.openxmlformats.org/officeDocument/2006/relationships/hyperlink" Target="http://31.209.8.44/andra_adress.asp?lista_fastigheter=Ovikens-R&#246;r&#246;n%201:56" TargetMode="External"/><Relationship Id="rId180" Type="http://schemas.openxmlformats.org/officeDocument/2006/relationships/hyperlink" Target="http://31.209.8.44/andra_adress.asp?lista_fastigheter=Ovikens-R&#246;r&#246;n%201:138" TargetMode="External"/><Relationship Id="rId210" Type="http://schemas.openxmlformats.org/officeDocument/2006/relationships/hyperlink" Target="http://31.209.8.44/andra_adress.asp?lista_fastigheter=Storgr&#228;ft&#229;n%201:47" TargetMode="External"/><Relationship Id="rId215" Type="http://schemas.openxmlformats.org/officeDocument/2006/relationships/hyperlink" Target="http://31.209.8.44/andra_adress.asp?lista_fastigheter=Ovikens-R&#246;r&#246;n%201:300" TargetMode="External"/><Relationship Id="rId236" Type="http://schemas.openxmlformats.org/officeDocument/2006/relationships/hyperlink" Target="http://31.209.8.44/andra_adress.asp?lista_fastigheter=Storgr&#228;ft&#229;n%201:116" TargetMode="External"/><Relationship Id="rId257" Type="http://schemas.openxmlformats.org/officeDocument/2006/relationships/hyperlink" Target="http://31.209.8.44/andra_adress.asp?lista_fastigheter=Storgr&#228;ft&#229;n%201:121" TargetMode="External"/><Relationship Id="rId278" Type="http://schemas.openxmlformats.org/officeDocument/2006/relationships/hyperlink" Target="http://31.209.8.44/andra_adress.asp?lista_fastigheter=Storgr&#228;ft&#229;n%201:24" TargetMode="External"/><Relationship Id="rId26" Type="http://schemas.openxmlformats.org/officeDocument/2006/relationships/hyperlink" Target="http://31.209.8.44/andra_adress.asp?lista_fastigheter=Storgr&#228;ft&#229;n%201:200" TargetMode="External"/><Relationship Id="rId231" Type="http://schemas.openxmlformats.org/officeDocument/2006/relationships/hyperlink" Target="http://31.209.8.44/andra_adress.asp?lista_fastigheter=Storgr&#228;ft&#229;n%201:131" TargetMode="External"/><Relationship Id="rId252" Type="http://schemas.openxmlformats.org/officeDocument/2006/relationships/hyperlink" Target="http://31.209.8.44/andra_adress.asp?lista_fastigheter=Storgr&#228;ft&#229;n%201:196" TargetMode="External"/><Relationship Id="rId273" Type="http://schemas.openxmlformats.org/officeDocument/2006/relationships/hyperlink" Target="http://31.209.8.44/andra_adress.asp?lista_fastigheter=Storgr&#228;ft&#229;n%201:82" TargetMode="External"/><Relationship Id="rId294" Type="http://schemas.openxmlformats.org/officeDocument/2006/relationships/hyperlink" Target="http://31.209.8.44/andra_adress.asp?lista_fastigheter=Ovikens-R&#246;r&#246;n%201:261" TargetMode="External"/><Relationship Id="rId308" Type="http://schemas.openxmlformats.org/officeDocument/2006/relationships/hyperlink" Target="http://31.209.8.44/andra_adress.asp?lista_fastigheter=Ovikens-R&#246;r&#246;n%201:20" TargetMode="External"/><Relationship Id="rId329" Type="http://schemas.openxmlformats.org/officeDocument/2006/relationships/hyperlink" Target="http://31.209.8.44/andra_adress.asp?lista_fastigheter=Ovikens-R&#246;r&#246;n%201:256" TargetMode="External"/><Relationship Id="rId47" Type="http://schemas.openxmlformats.org/officeDocument/2006/relationships/hyperlink" Target="http://31.209.8.44/andra_adress.asp?lista_fastigheter=Ovikens-R&#246;r&#246;n%201:23" TargetMode="External"/><Relationship Id="rId68" Type="http://schemas.openxmlformats.org/officeDocument/2006/relationships/hyperlink" Target="http://31.209.8.44/andra_adress.asp?lista_fastigheter=Storgr&#228;ft&#229;n%201:109" TargetMode="External"/><Relationship Id="rId89" Type="http://schemas.openxmlformats.org/officeDocument/2006/relationships/hyperlink" Target="http://31.209.8.44/andra_adress.asp?lista_fastigheter=Ovikens-R&#246;r&#246;n%201:307" TargetMode="External"/><Relationship Id="rId112" Type="http://schemas.openxmlformats.org/officeDocument/2006/relationships/hyperlink" Target="http://31.209.8.44/andra_adress.asp?lista_fastigheter=Storgr&#228;ft&#229;n%201:6" TargetMode="External"/><Relationship Id="rId133" Type="http://schemas.openxmlformats.org/officeDocument/2006/relationships/hyperlink" Target="http://31.209.8.44/andra_adress.asp?lista_fastigheter=Storgr&#228;ft&#229;n%201:205" TargetMode="External"/><Relationship Id="rId154" Type="http://schemas.openxmlformats.org/officeDocument/2006/relationships/hyperlink" Target="http://31.209.8.44/andra_adress.asp?lista_fastigheter=Ovikens-R&#246;r&#246;n%201:37" TargetMode="External"/><Relationship Id="rId175" Type="http://schemas.openxmlformats.org/officeDocument/2006/relationships/hyperlink" Target="http://31.209.8.44/andra_adress.asp?lista_fastigheter=Ovikens-R&#246;r&#246;n%201:104" TargetMode="External"/><Relationship Id="rId196" Type="http://schemas.openxmlformats.org/officeDocument/2006/relationships/hyperlink" Target="http://31.209.8.44/andra_adress.asp?lista_fastigheter=Storgr&#228;ft&#229;n%201:90" TargetMode="External"/><Relationship Id="rId200" Type="http://schemas.openxmlformats.org/officeDocument/2006/relationships/hyperlink" Target="http://31.209.8.44/andra_adress.asp?lista_fastigheter=Storgr&#228;ft&#229;n%201:84" TargetMode="External"/><Relationship Id="rId16" Type="http://schemas.openxmlformats.org/officeDocument/2006/relationships/hyperlink" Target="http://31.209.8.44/andra_adress.asp?lista_fastigheter=Ovikens-R&#246;r&#246;n%201:126" TargetMode="External"/><Relationship Id="rId221" Type="http://schemas.openxmlformats.org/officeDocument/2006/relationships/hyperlink" Target="http://31.209.8.44/andra_adress.asp?lista_fastigheter=Storgr&#228;ft&#229;n%201:42" TargetMode="External"/><Relationship Id="rId242" Type="http://schemas.openxmlformats.org/officeDocument/2006/relationships/hyperlink" Target="http://31.209.8.44/andra_adress.asp?lista_fastigheter=Ovikens-R&#246;r&#246;n%201:302" TargetMode="External"/><Relationship Id="rId263" Type="http://schemas.openxmlformats.org/officeDocument/2006/relationships/hyperlink" Target="http://31.209.8.44/andra_adress.asp?lista_fastigheter=Ovikens-R&#246;r&#246;n%201:33" TargetMode="External"/><Relationship Id="rId284" Type="http://schemas.openxmlformats.org/officeDocument/2006/relationships/hyperlink" Target="http://31.209.8.44/andra_adress.asp?lista_fastigheter=Storgr&#228;ft&#229;n%201:133" TargetMode="External"/><Relationship Id="rId319" Type="http://schemas.openxmlformats.org/officeDocument/2006/relationships/hyperlink" Target="http://31.209.8.44/andra_adress.asp?lista_fastigheter=Ovikens-R&#246;r&#246;n%201:98" TargetMode="External"/><Relationship Id="rId37" Type="http://schemas.openxmlformats.org/officeDocument/2006/relationships/hyperlink" Target="http://31.209.8.44/andra_adress.asp?lista_fastigheter=Ovikens-R&#246;r&#246;n%201:86" TargetMode="External"/><Relationship Id="rId58" Type="http://schemas.openxmlformats.org/officeDocument/2006/relationships/hyperlink" Target="http://31.209.8.44/andra_adress.asp?lista_fastigheter=Ovikens-R&#246;r&#246;n%201:293" TargetMode="External"/><Relationship Id="rId79" Type="http://schemas.openxmlformats.org/officeDocument/2006/relationships/hyperlink" Target="http://31.209.8.44/andra_adress.asp?lista_fastigheter=Storgr&#228;ft&#229;n%201:137" TargetMode="External"/><Relationship Id="rId102" Type="http://schemas.openxmlformats.org/officeDocument/2006/relationships/hyperlink" Target="http://31.209.8.44/andra_adress.asp?lista_fastigheter=Ovikens-R&#246;r&#246;n%201:96" TargetMode="External"/><Relationship Id="rId123" Type="http://schemas.openxmlformats.org/officeDocument/2006/relationships/hyperlink" Target="http://31.209.8.44/andra_adress.asp?lista_fastigheter=Ovikens-R&#246;r&#246;n%201:281" TargetMode="External"/><Relationship Id="rId144" Type="http://schemas.openxmlformats.org/officeDocument/2006/relationships/hyperlink" Target="http://31.209.8.44/andra_adress.asp?lista_fastigheter=Ovikens-R&#246;r&#246;n%201:75" TargetMode="External"/><Relationship Id="rId330" Type="http://schemas.openxmlformats.org/officeDocument/2006/relationships/hyperlink" Target="http://31.209.8.44/andra_adress.asp?lista_fastigheter=Ovikens-R&#246;r&#246;n%201:81" TargetMode="External"/><Relationship Id="rId90" Type="http://schemas.openxmlformats.org/officeDocument/2006/relationships/hyperlink" Target="http://31.209.8.44/andra_adress.asp?lista_fastigheter=Storgr&#228;ft&#229;n%201:4" TargetMode="External"/><Relationship Id="rId165" Type="http://schemas.openxmlformats.org/officeDocument/2006/relationships/hyperlink" Target="http://31.209.8.44/andra_adress.asp?lista_fastigheter=Ovikens-R&#246;r&#246;n%201:64" TargetMode="External"/><Relationship Id="rId186" Type="http://schemas.openxmlformats.org/officeDocument/2006/relationships/hyperlink" Target="http://31.209.8.44/andra_adress.asp?lista_fastigheter=Storgr&#228;ft&#229;n%201:111" TargetMode="External"/><Relationship Id="rId211" Type="http://schemas.openxmlformats.org/officeDocument/2006/relationships/hyperlink" Target="http://31.209.8.44/andra_adress.asp?lista_fastigheter=Storgr&#228;ft&#229;n%201:12" TargetMode="External"/><Relationship Id="rId232" Type="http://schemas.openxmlformats.org/officeDocument/2006/relationships/hyperlink" Target="http://31.209.8.44/andra_adress.asp?lista_fastigheter=Ovikens-R&#246;r&#246;n%201:118" TargetMode="External"/><Relationship Id="rId253" Type="http://schemas.openxmlformats.org/officeDocument/2006/relationships/hyperlink" Target="http://31.209.8.44/andra_adress.asp?lista_fastigheter=Ovikens-R&#246;r&#246;n%201:278" TargetMode="External"/><Relationship Id="rId274" Type="http://schemas.openxmlformats.org/officeDocument/2006/relationships/hyperlink" Target="http://31.209.8.44/andra_adress.asp?lista_fastigheter=Storgr&#228;ft&#229;n%201:53" TargetMode="External"/><Relationship Id="rId295" Type="http://schemas.openxmlformats.org/officeDocument/2006/relationships/hyperlink" Target="http://31.209.8.44/andra_adress.asp?lista_fastigheter=Ovikens-R&#246;r&#246;n%201:123" TargetMode="External"/><Relationship Id="rId309" Type="http://schemas.openxmlformats.org/officeDocument/2006/relationships/hyperlink" Target="http://31.209.8.44/andra_adress.asp?lista_fastigheter=Ovikens-R&#246;r&#246;n%201:119" TargetMode="External"/><Relationship Id="rId27" Type="http://schemas.openxmlformats.org/officeDocument/2006/relationships/hyperlink" Target="http://31.209.8.44/andra_adress.asp?lista_fastigheter=Ovikens-R&#246;r&#246;n%201:36" TargetMode="External"/><Relationship Id="rId48" Type="http://schemas.openxmlformats.org/officeDocument/2006/relationships/hyperlink" Target="http://31.209.8.44/andra_adress.asp?lista_fastigheter=Ovikens-R&#246;r&#246;n%201:34" TargetMode="External"/><Relationship Id="rId69" Type="http://schemas.openxmlformats.org/officeDocument/2006/relationships/hyperlink" Target="http://31.209.8.44/andra_adress.asp?lista_fastigheter=Storgr&#228;ft&#229;n%201:110" TargetMode="External"/><Relationship Id="rId113" Type="http://schemas.openxmlformats.org/officeDocument/2006/relationships/hyperlink" Target="http://31.209.8.44/andra_adress.asp?lista_fastigheter=Storgr&#228;ft&#229;n%201:7" TargetMode="External"/><Relationship Id="rId134" Type="http://schemas.openxmlformats.org/officeDocument/2006/relationships/hyperlink" Target="http://31.209.8.44/andra_adress.asp?lista_fastigheter=Ovikens-R&#246;r&#246;n%201:313" TargetMode="External"/><Relationship Id="rId320" Type="http://schemas.openxmlformats.org/officeDocument/2006/relationships/hyperlink" Target="http://31.209.8.44/andra_adress.asp?lista_fastigheter=Storgr&#228;ft&#229;n%201:60" TargetMode="External"/><Relationship Id="rId80" Type="http://schemas.openxmlformats.org/officeDocument/2006/relationships/hyperlink" Target="http://31.209.8.44/andra_adress.asp?lista_fastigheter=Ovikens-R&#246;r&#246;n%201:129" TargetMode="External"/><Relationship Id="rId155" Type="http://schemas.openxmlformats.org/officeDocument/2006/relationships/hyperlink" Target="http://31.209.8.44/andra_adress.asp?lista_fastigheter=Ovikens-R&#246;r&#246;n%201:124" TargetMode="External"/><Relationship Id="rId176" Type="http://schemas.openxmlformats.org/officeDocument/2006/relationships/hyperlink" Target="http://31.209.8.44/andra_adress.asp?lista_fastigheter=Ovikens-R&#246;r&#246;n%201:105" TargetMode="External"/><Relationship Id="rId197" Type="http://schemas.openxmlformats.org/officeDocument/2006/relationships/hyperlink" Target="http://31.209.8.44/andra_adress.asp?lista_fastigheter=Storgr&#228;ft&#229;n%201:91" TargetMode="External"/><Relationship Id="rId201" Type="http://schemas.openxmlformats.org/officeDocument/2006/relationships/hyperlink" Target="http://31.209.8.44/andra_adress.asp?lista_fastigheter=Storgr&#228;ft&#229;n%201:85" TargetMode="External"/><Relationship Id="rId222" Type="http://schemas.openxmlformats.org/officeDocument/2006/relationships/hyperlink" Target="http://31.209.8.44/andra_adress.asp?lista_fastigheter=Storgr&#228;ft&#229;n%201:22" TargetMode="External"/><Relationship Id="rId243" Type="http://schemas.openxmlformats.org/officeDocument/2006/relationships/hyperlink" Target="http://31.209.8.44/andra_adress.asp?lista_fastigheter=Storgr&#228;ft&#229;n%201:5" TargetMode="External"/><Relationship Id="rId264" Type="http://schemas.openxmlformats.org/officeDocument/2006/relationships/hyperlink" Target="http://31.209.8.44/andra_adress.asp?lista_fastigheter=Storgr&#228;ft&#229;n%201:155" TargetMode="External"/><Relationship Id="rId285" Type="http://schemas.openxmlformats.org/officeDocument/2006/relationships/hyperlink" Target="http://31.209.8.44/andra_adress.asp?lista_fastigheter=Ovikens-R&#246;r&#246;n%201:25" TargetMode="External"/><Relationship Id="rId17" Type="http://schemas.openxmlformats.org/officeDocument/2006/relationships/hyperlink" Target="http://31.209.8.44/andra_adress.asp?lista_fastigheter=Ovikens-R&#246;r&#246;n%201:271" TargetMode="External"/><Relationship Id="rId38" Type="http://schemas.openxmlformats.org/officeDocument/2006/relationships/hyperlink" Target="http://31.209.8.44/andra_adress.asp?lista_fastigheter=Storgr&#228;ft&#229;n%201:195" TargetMode="External"/><Relationship Id="rId59" Type="http://schemas.openxmlformats.org/officeDocument/2006/relationships/hyperlink" Target="http://31.209.8.44/andra_adress.asp?lista_fastigheter=Storgr&#228;ft&#229;n%201:17" TargetMode="External"/><Relationship Id="rId103" Type="http://schemas.openxmlformats.org/officeDocument/2006/relationships/hyperlink" Target="http://31.209.8.44/andra_adress.asp?lista_fastigheter=Ovikens-R&#246;r&#246;n%201:134" TargetMode="External"/><Relationship Id="rId124" Type="http://schemas.openxmlformats.org/officeDocument/2006/relationships/hyperlink" Target="http://31.209.8.44/andra_adress.asp?lista_fastigheter=Storgr&#228;ft&#229;n%201:30" TargetMode="External"/><Relationship Id="rId310" Type="http://schemas.openxmlformats.org/officeDocument/2006/relationships/hyperlink" Target="http://31.209.8.44/andra_adress.asp?lista_fastigheter=Storgr&#228;ft&#229;n%201:199" TargetMode="External"/><Relationship Id="rId70" Type="http://schemas.openxmlformats.org/officeDocument/2006/relationships/hyperlink" Target="http://31.209.8.44/andra_adress.asp?lista_fastigheter=Ovikens-R&#246;r&#246;n%201:284" TargetMode="External"/><Relationship Id="rId91" Type="http://schemas.openxmlformats.org/officeDocument/2006/relationships/hyperlink" Target="http://31.209.8.44/andra_adress.asp?lista_fastigheter=Storgr&#228;ft&#229;n%201:189" TargetMode="External"/><Relationship Id="rId145" Type="http://schemas.openxmlformats.org/officeDocument/2006/relationships/hyperlink" Target="http://31.209.8.44/andra_adress.asp?lista_fastigheter=Ovikens-R&#246;r&#246;n%201:78" TargetMode="External"/><Relationship Id="rId166" Type="http://schemas.openxmlformats.org/officeDocument/2006/relationships/hyperlink" Target="http://31.209.8.44/andra_adress.asp?lista_fastigheter=Ovikens-R&#246;r&#246;n%201:65" TargetMode="External"/><Relationship Id="rId187" Type="http://schemas.openxmlformats.org/officeDocument/2006/relationships/hyperlink" Target="http://31.209.8.44/andra_adress.asp?lista_fastigheter=Storgr&#228;ft&#229;n%201:112" TargetMode="External"/><Relationship Id="rId331" Type="http://schemas.openxmlformats.org/officeDocument/2006/relationships/hyperlink" Target="http://31.209.8.44/andra_adress.asp?lista_fastigheter=Ovikens-R&#246;r&#246;n%201:99" TargetMode="External"/><Relationship Id="rId1" Type="http://schemas.openxmlformats.org/officeDocument/2006/relationships/hyperlink" Target="http://31.209.8.44/index.asp" TargetMode="External"/><Relationship Id="rId212" Type="http://schemas.openxmlformats.org/officeDocument/2006/relationships/hyperlink" Target="http://31.209.8.44/andra_adress.asp?lista_fastigheter=Storgr&#228;ft&#229;n%201:13" TargetMode="External"/><Relationship Id="rId233" Type="http://schemas.openxmlformats.org/officeDocument/2006/relationships/hyperlink" Target="http://31.209.8.44/andra_adress.asp?lista_fastigheter=Ovikens-R&#246;r&#246;n%201:136" TargetMode="External"/><Relationship Id="rId254" Type="http://schemas.openxmlformats.org/officeDocument/2006/relationships/hyperlink" Target="http://31.209.8.44/andra_adress.asp?lista_fastigheter=Ovikens-R&#246;r&#246;n%201:308" TargetMode="External"/><Relationship Id="rId28" Type="http://schemas.openxmlformats.org/officeDocument/2006/relationships/hyperlink" Target="http://31.209.8.44/andra_adress.asp?lista_fastigheter=Ovikens-R&#246;r&#246;n%201:76" TargetMode="External"/><Relationship Id="rId49" Type="http://schemas.openxmlformats.org/officeDocument/2006/relationships/hyperlink" Target="http://31.209.8.44/andra_adress.asp?lista_fastigheter=Ovikens-R&#246;r&#246;n%201:272" TargetMode="External"/><Relationship Id="rId114" Type="http://schemas.openxmlformats.org/officeDocument/2006/relationships/hyperlink" Target="http://31.209.8.44/andra_adress.asp?lista_fastigheter=Storgr&#228;ft&#229;n%201:8" TargetMode="External"/><Relationship Id="rId275" Type="http://schemas.openxmlformats.org/officeDocument/2006/relationships/hyperlink" Target="http://31.209.8.44/andra_adress.asp?lista_fastigheter=Storgr&#228;ft&#229;n%201:93" TargetMode="External"/><Relationship Id="rId296" Type="http://schemas.openxmlformats.org/officeDocument/2006/relationships/hyperlink" Target="http://31.209.8.44/andra_adress.asp?lista_fastigheter=Ovikens-R&#246;r&#246;n%201:47" TargetMode="External"/><Relationship Id="rId300" Type="http://schemas.openxmlformats.org/officeDocument/2006/relationships/hyperlink" Target="http://31.209.8.44/andra_adress.asp?lista_fastigheter=Storgr&#228;ft&#229;n%201:9" TargetMode="External"/><Relationship Id="rId60" Type="http://schemas.openxmlformats.org/officeDocument/2006/relationships/hyperlink" Target="http://31.209.8.44/andra_adress.asp?lista_fastigheter=Storgr&#228;ft&#229;n%201:16" TargetMode="External"/><Relationship Id="rId81" Type="http://schemas.openxmlformats.org/officeDocument/2006/relationships/hyperlink" Target="http://31.209.8.44/andra_adress.asp?lista_fastigheter=Ovikens-R&#246;r&#246;n%201:130" TargetMode="External"/><Relationship Id="rId135" Type="http://schemas.openxmlformats.org/officeDocument/2006/relationships/hyperlink" Target="http://31.209.8.44/andra_adress.asp?lista_fastigheter=Ovikens-R&#246;r&#246;n%201:311" TargetMode="External"/><Relationship Id="rId156" Type="http://schemas.openxmlformats.org/officeDocument/2006/relationships/hyperlink" Target="http://31.209.8.44/andra_adress.asp?lista_fastigheter=Storgr&#228;ft&#229;n%201:134" TargetMode="External"/><Relationship Id="rId177" Type="http://schemas.openxmlformats.org/officeDocument/2006/relationships/hyperlink" Target="http://31.209.8.44/andra_adress.asp?lista_fastigheter=Ovikens-R&#246;r&#246;n%201:106" TargetMode="External"/><Relationship Id="rId198" Type="http://schemas.openxmlformats.org/officeDocument/2006/relationships/hyperlink" Target="http://31.209.8.44/andra_adress.asp?lista_fastigheter=Storgr&#228;ft&#229;n%201:92" TargetMode="External"/><Relationship Id="rId321" Type="http://schemas.openxmlformats.org/officeDocument/2006/relationships/hyperlink" Target="http://31.209.8.44/andra_adress.asp?lista_fastigheter=Ovikens-R&#246;r&#246;n%201:66" TargetMode="External"/><Relationship Id="rId202" Type="http://schemas.openxmlformats.org/officeDocument/2006/relationships/hyperlink" Target="http://31.209.8.44/andra_adress.asp?lista_fastigheter=Storgr&#228;ft&#229;n%201:86" TargetMode="External"/><Relationship Id="rId223" Type="http://schemas.openxmlformats.org/officeDocument/2006/relationships/hyperlink" Target="http://31.209.8.44/andra_adress.asp?lista_fastigheter=Storgr&#228;ft&#229;n%201:94" TargetMode="External"/><Relationship Id="rId244" Type="http://schemas.openxmlformats.org/officeDocument/2006/relationships/hyperlink" Target="http://31.209.8.44/andra_adress.asp?lista_fastigheter=Storgr&#228;ft&#229;n%201:187" TargetMode="External"/><Relationship Id="rId18" Type="http://schemas.openxmlformats.org/officeDocument/2006/relationships/hyperlink" Target="http://31.209.8.44/andra_adress.asp?lista_fastigheter=Ovikens-R&#246;r&#246;n%201:140" TargetMode="External"/><Relationship Id="rId39" Type="http://schemas.openxmlformats.org/officeDocument/2006/relationships/hyperlink" Target="http://31.209.8.44/andra_adress.asp?lista_fastigheter=Storgr&#228;ft&#229;n%201:65" TargetMode="External"/><Relationship Id="rId265" Type="http://schemas.openxmlformats.org/officeDocument/2006/relationships/hyperlink" Target="http://31.209.8.44/andra_adress.asp?lista_fastigheter=Ovikens-R&#246;r&#246;n%201:49" TargetMode="External"/><Relationship Id="rId286" Type="http://schemas.openxmlformats.org/officeDocument/2006/relationships/hyperlink" Target="http://31.209.8.44/andra_adress.asp?lista_fastigheter=Ovikens-R&#246;r&#246;n%201:77" TargetMode="External"/><Relationship Id="rId50" Type="http://schemas.openxmlformats.org/officeDocument/2006/relationships/hyperlink" Target="http://31.209.8.44/andra_adress.asp?lista_fastigheter=Storgr&#228;ft&#229;n%201:138" TargetMode="External"/><Relationship Id="rId104" Type="http://schemas.openxmlformats.org/officeDocument/2006/relationships/hyperlink" Target="http://31.209.8.44/andra_adress.asp?lista_fastigheter=Storgr&#228;ft&#229;n%201:63" TargetMode="External"/><Relationship Id="rId125" Type="http://schemas.openxmlformats.org/officeDocument/2006/relationships/hyperlink" Target="http://31.209.8.44/andra_adress.asp?lista_fastigheter=Storgr&#228;ft&#229;n%201:31" TargetMode="External"/><Relationship Id="rId146" Type="http://schemas.openxmlformats.org/officeDocument/2006/relationships/hyperlink" Target="http://31.209.8.44/andra_adress.asp?lista_fastigheter=Ovikens-R&#246;r&#246;n%201:31" TargetMode="External"/><Relationship Id="rId167" Type="http://schemas.openxmlformats.org/officeDocument/2006/relationships/hyperlink" Target="http://31.209.8.44/andra_adress.asp?lista_fastigheter=Ovikens-R&#246;r&#246;n%201:41" TargetMode="External"/><Relationship Id="rId188" Type="http://schemas.openxmlformats.org/officeDocument/2006/relationships/hyperlink" Target="http://31.209.8.44/andra_adress.asp?lista_fastigheter=Storgr&#228;ft&#229;n%201:113" TargetMode="External"/><Relationship Id="rId311" Type="http://schemas.openxmlformats.org/officeDocument/2006/relationships/hyperlink" Target="http://31.209.8.44/andra_adress.asp?lista_fastigheter=Ovikens-R&#246;r&#246;n%201:48" TargetMode="External"/><Relationship Id="rId332" Type="http://schemas.openxmlformats.org/officeDocument/2006/relationships/hyperlink" Target="http://31.209.8.44/andra_adress.asp?lista_fastigheter=Ovikens-R&#246;r&#246;n%201:268" TargetMode="External"/><Relationship Id="rId71" Type="http://schemas.openxmlformats.org/officeDocument/2006/relationships/hyperlink" Target="http://31.209.8.44/andra_adress.asp?lista_fastigheter=Ovikens-R&#246;r&#246;n%201:285" TargetMode="External"/><Relationship Id="rId92" Type="http://schemas.openxmlformats.org/officeDocument/2006/relationships/hyperlink" Target="http://31.209.8.44/andra_adress.asp?lista_fastigheter=Storgr&#228;ft&#229;n%201:101" TargetMode="External"/><Relationship Id="rId213" Type="http://schemas.openxmlformats.org/officeDocument/2006/relationships/hyperlink" Target="http://31.209.8.44/andra_adress.asp?lista_fastigheter=Storgr&#228;ft&#229;n%201:14" TargetMode="External"/><Relationship Id="rId234" Type="http://schemas.openxmlformats.org/officeDocument/2006/relationships/hyperlink" Target="http://31.209.8.44/andra_adress.asp?lista_fastigheter=Ovikens-R&#246;r&#246;n%201:121" TargetMode="External"/><Relationship Id="rId2" Type="http://schemas.openxmlformats.org/officeDocument/2006/relationships/hyperlink" Target="http://31.209.8.44/andra_adress.asp?lista_fastigheter=Ovikens-R&#246;r&#246;n%201:46" TargetMode="External"/><Relationship Id="rId29" Type="http://schemas.openxmlformats.org/officeDocument/2006/relationships/hyperlink" Target="http://31.209.8.44/andra_adress.asp?lista_fastigheter=Ovikens-R&#246;r&#246;n%201:15" TargetMode="External"/><Relationship Id="rId255" Type="http://schemas.openxmlformats.org/officeDocument/2006/relationships/hyperlink" Target="http://31.209.8.44/andra_adress.asp?lista_fastigheter=Storgr&#228;ft&#229;n%201:39" TargetMode="External"/><Relationship Id="rId276" Type="http://schemas.openxmlformats.org/officeDocument/2006/relationships/hyperlink" Target="http://31.209.8.44/andra_adress.asp?lista_fastigheter=Storgr&#228;ft&#229;n%201:46" TargetMode="External"/><Relationship Id="rId297" Type="http://schemas.openxmlformats.org/officeDocument/2006/relationships/hyperlink" Target="http://31.209.8.44/andra_adress.asp?lista_fastigheter=Ovikens-R&#246;r&#246;n%201:38" TargetMode="External"/><Relationship Id="rId40" Type="http://schemas.openxmlformats.org/officeDocument/2006/relationships/hyperlink" Target="http://31.209.8.44/andra_adress.asp?lista_fastigheter=Storgr&#228;ft&#229;n%201:182" TargetMode="External"/><Relationship Id="rId115" Type="http://schemas.openxmlformats.org/officeDocument/2006/relationships/hyperlink" Target="http://31.209.8.44/andra_adress.asp?lista_fastigheter=Ovikens-R&#246;r&#246;n%201:309" TargetMode="External"/><Relationship Id="rId136" Type="http://schemas.openxmlformats.org/officeDocument/2006/relationships/hyperlink" Target="http://31.209.8.44/andra_adress.asp?lista_fastigheter=Ovikens-R&#246;r&#246;n%201:319" TargetMode="External"/><Relationship Id="rId157" Type="http://schemas.openxmlformats.org/officeDocument/2006/relationships/hyperlink" Target="http://31.209.8.44/andra_adress.asp?lista_fastigheter=Storgr&#228;ft&#229;n%201:128" TargetMode="External"/><Relationship Id="rId178" Type="http://schemas.openxmlformats.org/officeDocument/2006/relationships/hyperlink" Target="http://31.209.8.44/andra_adress.asp?lista_fastigheter=Ovikens-R&#246;r&#246;n%201:113" TargetMode="External"/><Relationship Id="rId301" Type="http://schemas.openxmlformats.org/officeDocument/2006/relationships/hyperlink" Target="http://31.209.8.44/andra_adress.asp?lista_fastigheter=Storgr&#228;ft&#229;n%201:3" TargetMode="External"/><Relationship Id="rId322" Type="http://schemas.openxmlformats.org/officeDocument/2006/relationships/hyperlink" Target="http://31.209.8.44/andra_adress.asp?lista_fastigheter=Ovikens-R&#246;r&#246;n%201:54" TargetMode="External"/><Relationship Id="rId61" Type="http://schemas.openxmlformats.org/officeDocument/2006/relationships/hyperlink" Target="http://31.209.8.44/andra_adress.asp?lista_fastigheter=Storgr&#228;ft&#229;n%201:54" TargetMode="External"/><Relationship Id="rId82" Type="http://schemas.openxmlformats.org/officeDocument/2006/relationships/hyperlink" Target="http://31.209.8.44/andra_adress.asp?lista_fastigheter=Ovikens-R&#246;r&#246;n%201:29" TargetMode="External"/><Relationship Id="rId199" Type="http://schemas.openxmlformats.org/officeDocument/2006/relationships/hyperlink" Target="http://31.209.8.44/andra_adress.asp?lista_fastigheter=Storgr&#228;ft&#229;n%201:83" TargetMode="External"/><Relationship Id="rId203" Type="http://schemas.openxmlformats.org/officeDocument/2006/relationships/hyperlink" Target="http://31.209.8.44/andra_adress.asp?lista_fastigheter=Storgr&#228;ft&#229;n%201:57" TargetMode="External"/><Relationship Id="rId19" Type="http://schemas.openxmlformats.org/officeDocument/2006/relationships/hyperlink" Target="http://31.209.8.44/andra_adress.asp?lista_fastigheter=Ovikens-R&#246;r&#246;n%201:290" TargetMode="External"/><Relationship Id="rId224" Type="http://schemas.openxmlformats.org/officeDocument/2006/relationships/hyperlink" Target="http://31.209.8.44/andra_adress.asp?lista_fastigheter=Ovikens-R&#246;r&#246;n%201:259" TargetMode="External"/><Relationship Id="rId245" Type="http://schemas.openxmlformats.org/officeDocument/2006/relationships/hyperlink" Target="http://31.209.8.44/andra_adress.asp?lista_fastigheter=Storgr&#228;ft&#229;n%201:194" TargetMode="External"/><Relationship Id="rId266" Type="http://schemas.openxmlformats.org/officeDocument/2006/relationships/hyperlink" Target="http://31.209.8.44/andra_adress.asp?lista_fastigheter=Ovikens-R&#246;r&#246;n%201:50" TargetMode="External"/><Relationship Id="rId287" Type="http://schemas.openxmlformats.org/officeDocument/2006/relationships/hyperlink" Target="http://31.209.8.44/andra_adress.asp?lista_fastigheter=Storgr&#228;ft&#229;n%201:28" TargetMode="External"/><Relationship Id="rId30" Type="http://schemas.openxmlformats.org/officeDocument/2006/relationships/hyperlink" Target="http://31.209.8.44/andra_adress.asp?lista_fastigheter=Storgr&#228;ft&#229;n%201:48" TargetMode="External"/><Relationship Id="rId105" Type="http://schemas.openxmlformats.org/officeDocument/2006/relationships/hyperlink" Target="http://31.209.8.44/andra_adress.asp?lista_fastigheter=Storgr&#228;ft&#229;n%201:66" TargetMode="External"/><Relationship Id="rId126" Type="http://schemas.openxmlformats.org/officeDocument/2006/relationships/hyperlink" Target="http://31.209.8.44/andra_adress.asp?lista_fastigheter=Storgr&#228;ft&#229;n%201:32" TargetMode="External"/><Relationship Id="rId147" Type="http://schemas.openxmlformats.org/officeDocument/2006/relationships/hyperlink" Target="http://31.209.8.44/andra_adress.asp?lista_fastigheter=Ovikens-R&#246;r&#246;n%201:21" TargetMode="External"/><Relationship Id="rId168" Type="http://schemas.openxmlformats.org/officeDocument/2006/relationships/hyperlink" Target="http://31.209.8.44/andra_adress.asp?lista_fastigheter=Ovikens-R&#246;r&#246;n%201:43" TargetMode="External"/><Relationship Id="rId312" Type="http://schemas.openxmlformats.org/officeDocument/2006/relationships/hyperlink" Target="http://31.209.8.44/andra_adress.asp?lista_fastigheter=Storgr&#228;ft&#229;n%201:18" TargetMode="External"/><Relationship Id="rId333" Type="http://schemas.openxmlformats.org/officeDocument/2006/relationships/hyperlink" Target="http://31.209.8.44/andra_adress.asp?lista_fastigheter=Ovikens-R&#246;r&#246;n%201: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tabSelected="1" zoomScale="80" zoomScaleNormal="80" workbookViewId="0">
      <pane xSplit="1" ySplit="5" topLeftCell="J6" activePane="bottomRight" state="frozen"/>
      <selection activeCell="AC44" sqref="AC44"/>
      <selection pane="topRight" activeCell="AC44" sqref="AC44"/>
      <selection pane="bottomLeft" activeCell="AC44" sqref="AC44"/>
      <selection pane="bottomRight" activeCell="AC22" sqref="AC22"/>
    </sheetView>
  </sheetViews>
  <sheetFormatPr defaultRowHeight="14.25" outlineLevelRow="1" outlineLevelCol="1" x14ac:dyDescent="0.2"/>
  <cols>
    <col min="1" max="1" width="27.5" bestFit="1" customWidth="1"/>
    <col min="2" max="2" width="9.875" hidden="1" customWidth="1" outlineLevel="1"/>
    <col min="3" max="3" width="10.75" style="79" hidden="1" customWidth="1" outlineLevel="1"/>
    <col min="4" max="4" width="12.625" hidden="1" customWidth="1" collapsed="1"/>
    <col min="5" max="5" width="9.5" hidden="1" customWidth="1" outlineLevel="1"/>
    <col min="6" max="6" width="10.75" style="79" hidden="1" customWidth="1" outlineLevel="1"/>
    <col min="7" max="7" width="9.875" hidden="1" customWidth="1" collapsed="1"/>
    <col min="8" max="8" width="9.5" hidden="1" customWidth="1" outlineLevel="1"/>
    <col min="9" max="9" width="10.75" style="79" hidden="1" customWidth="1" outlineLevel="1"/>
    <col min="10" max="10" width="11" bestFit="1" customWidth="1" collapsed="1"/>
    <col min="11" max="11" width="9.875" hidden="1" customWidth="1" outlineLevel="1"/>
    <col min="12" max="12" width="10.75" style="79" hidden="1" customWidth="1" outlineLevel="1"/>
    <col min="13" max="13" width="10.75" bestFit="1" customWidth="1" collapsed="1"/>
    <col min="14" max="15" width="10.5" hidden="1" customWidth="1" outlineLevel="1"/>
    <col min="16" max="16" width="10.5" customWidth="1" collapsed="1"/>
    <col min="17" max="17" width="11.25" hidden="1" customWidth="1" outlineLevel="1"/>
    <col min="18" max="18" width="10.75" style="79" hidden="1" customWidth="1" outlineLevel="1"/>
    <col min="19" max="19" width="11.25" bestFit="1" customWidth="1" collapsed="1"/>
    <col min="20" max="20" width="9.5" hidden="1" customWidth="1" outlineLevel="1"/>
    <col min="21" max="21" width="10.75" style="79" hidden="1" customWidth="1" outlineLevel="1"/>
    <col min="22" max="22" width="12.375" bestFit="1" customWidth="1" collapsed="1"/>
    <col min="23" max="23" width="9.25" customWidth="1"/>
    <col min="24" max="24" width="15.25" customWidth="1"/>
    <col min="25" max="25" width="9.5" bestFit="1" customWidth="1"/>
    <col min="26" max="26" width="20.875" customWidth="1"/>
    <col min="27" max="27" width="11.875" bestFit="1" customWidth="1"/>
    <col min="28" max="28" width="12.375" customWidth="1"/>
    <col min="29" max="29" width="11.5" bestFit="1" customWidth="1"/>
    <col min="30" max="30" width="13" bestFit="1" customWidth="1"/>
  </cols>
  <sheetData>
    <row r="1" spans="1:35" ht="15.75" thickBot="1" x14ac:dyDescent="0.3">
      <c r="A1" s="1" t="s">
        <v>38</v>
      </c>
      <c r="B1" s="2"/>
      <c r="C1" s="3"/>
      <c r="D1" s="2"/>
      <c r="E1" s="2"/>
      <c r="F1" s="3"/>
      <c r="G1" s="2"/>
      <c r="H1" s="2"/>
      <c r="I1" s="3"/>
      <c r="J1" s="2"/>
      <c r="K1" s="2"/>
      <c r="L1" s="3"/>
      <c r="M1" s="2"/>
      <c r="N1" s="2"/>
      <c r="O1" s="2"/>
      <c r="P1" s="2"/>
      <c r="Q1" s="2"/>
      <c r="R1" s="3"/>
      <c r="S1" s="2"/>
      <c r="T1" s="2"/>
      <c r="U1" s="3"/>
      <c r="V1" s="4"/>
      <c r="X1" s="37"/>
      <c r="AB1" t="s">
        <v>732</v>
      </c>
    </row>
    <row r="2" spans="1:35" ht="15.75" thickBot="1" x14ac:dyDescent="0.3">
      <c r="A2" s="5"/>
      <c r="B2" s="6" t="s">
        <v>0</v>
      </c>
      <c r="C2" s="7" t="s">
        <v>0</v>
      </c>
      <c r="D2" s="8" t="s">
        <v>0</v>
      </c>
      <c r="E2" s="6" t="s">
        <v>1</v>
      </c>
      <c r="F2" s="7" t="s">
        <v>1</v>
      </c>
      <c r="G2" s="9" t="s">
        <v>1</v>
      </c>
      <c r="H2" s="10" t="s">
        <v>2</v>
      </c>
      <c r="I2" s="11" t="s">
        <v>2</v>
      </c>
      <c r="J2" s="12" t="s">
        <v>3</v>
      </c>
      <c r="K2" s="6" t="s">
        <v>4</v>
      </c>
      <c r="L2" s="7" t="s">
        <v>4</v>
      </c>
      <c r="M2" s="8" t="s">
        <v>4</v>
      </c>
      <c r="N2" s="13" t="s">
        <v>5</v>
      </c>
      <c r="O2" s="13" t="s">
        <v>5</v>
      </c>
      <c r="P2" s="80" t="s">
        <v>5</v>
      </c>
      <c r="Q2" s="6" t="s">
        <v>6</v>
      </c>
      <c r="R2" s="7" t="s">
        <v>6</v>
      </c>
      <c r="S2" s="8" t="s">
        <v>6</v>
      </c>
      <c r="T2" s="6" t="s">
        <v>7</v>
      </c>
      <c r="U2" s="7" t="s">
        <v>7</v>
      </c>
      <c r="V2" s="8" t="s">
        <v>39</v>
      </c>
      <c r="AB2" s="53"/>
    </row>
    <row r="3" spans="1:35" s="19" customFormat="1" ht="32.25" thickBot="1" x14ac:dyDescent="0.3">
      <c r="A3" s="15" t="s">
        <v>8</v>
      </c>
      <c r="B3" s="16" t="s">
        <v>9</v>
      </c>
      <c r="C3" s="16" t="s">
        <v>9</v>
      </c>
      <c r="D3" s="16" t="s">
        <v>9</v>
      </c>
      <c r="E3" s="16" t="s">
        <v>9</v>
      </c>
      <c r="F3" s="16" t="s">
        <v>9</v>
      </c>
      <c r="G3" s="17" t="s">
        <v>9</v>
      </c>
      <c r="H3" s="17" t="s">
        <v>9</v>
      </c>
      <c r="I3" s="17" t="s">
        <v>9</v>
      </c>
      <c r="J3" s="18" t="s">
        <v>40</v>
      </c>
      <c r="K3" s="16" t="s">
        <v>9</v>
      </c>
      <c r="L3" s="16" t="s">
        <v>9</v>
      </c>
      <c r="M3" s="18" t="s">
        <v>40</v>
      </c>
      <c r="N3" s="18" t="s">
        <v>40</v>
      </c>
      <c r="O3" s="18" t="s">
        <v>40</v>
      </c>
      <c r="P3" s="18" t="s">
        <v>40</v>
      </c>
      <c r="Q3" s="18" t="s">
        <v>40</v>
      </c>
      <c r="R3" s="18" t="s">
        <v>40</v>
      </c>
      <c r="S3" s="18" t="s">
        <v>40</v>
      </c>
      <c r="T3" s="18" t="s">
        <v>40</v>
      </c>
      <c r="U3" s="18" t="s">
        <v>40</v>
      </c>
      <c r="V3" s="81" t="s">
        <v>40</v>
      </c>
      <c r="X3" s="14" t="s">
        <v>734</v>
      </c>
      <c r="Y3" s="2"/>
      <c r="Z3" s="2"/>
      <c r="AA3" s="2"/>
      <c r="AB3" s="21"/>
    </row>
    <row r="4" spans="1:35" s="19" customFormat="1" x14ac:dyDescent="0.2">
      <c r="A4" s="22"/>
      <c r="B4" s="23"/>
      <c r="C4" s="24"/>
      <c r="D4" s="25"/>
      <c r="E4" s="26"/>
      <c r="F4" s="24"/>
      <c r="G4" s="25"/>
      <c r="H4" s="23"/>
      <c r="I4" s="24"/>
      <c r="J4" s="25"/>
      <c r="K4" s="23"/>
      <c r="L4" s="24"/>
      <c r="M4" s="25"/>
      <c r="N4" s="27"/>
      <c r="O4" s="27"/>
      <c r="P4" s="27"/>
      <c r="Q4" s="23"/>
      <c r="R4" s="24"/>
      <c r="S4" s="25"/>
      <c r="T4" s="23"/>
      <c r="U4" s="24"/>
      <c r="V4" s="25"/>
      <c r="X4" s="28" t="s">
        <v>10</v>
      </c>
      <c r="Y4" s="20"/>
      <c r="Z4" s="20"/>
      <c r="AA4" s="20"/>
      <c r="AB4" s="21"/>
    </row>
    <row r="5" spans="1:35" s="31" customFormat="1" ht="15.75" thickBot="1" x14ac:dyDescent="0.3">
      <c r="A5" s="157" t="s">
        <v>41</v>
      </c>
      <c r="B5" s="158">
        <f>'[1]Resultaträkning per GA 2011'!D43</f>
        <v>0</v>
      </c>
      <c r="C5" s="159"/>
      <c r="D5" s="156">
        <f>B5</f>
        <v>0</v>
      </c>
      <c r="E5" s="158">
        <f>'[1]Resultaträkning per GA 2011'!G43</f>
        <v>0</v>
      </c>
      <c r="F5" s="159"/>
      <c r="G5" s="156">
        <f>E5</f>
        <v>0</v>
      </c>
      <c r="H5" s="158">
        <f>'[1]Resultaträkning per GA 2011'!J43</f>
        <v>264203</v>
      </c>
      <c r="I5" s="159"/>
      <c r="J5" s="156">
        <f>140694.84-4482.32</f>
        <v>136212.51999999999</v>
      </c>
      <c r="K5" s="158">
        <f>'[1]Resultaträkning per GA 2011'!M43</f>
        <v>141448</v>
      </c>
      <c r="L5" s="159"/>
      <c r="M5" s="156">
        <f>109849.01-1955.12-25483</f>
        <v>82410.89</v>
      </c>
      <c r="N5" s="158">
        <f>'[1]Resultaträkning per GA 2011'!P43</f>
        <v>7229</v>
      </c>
      <c r="O5" s="159"/>
      <c r="P5" s="156">
        <f>6034.86-78.2</f>
        <v>5956.66</v>
      </c>
      <c r="Q5" s="158">
        <f>'[1]Resultaträkning per GA 2011'!S43</f>
        <v>21395</v>
      </c>
      <c r="R5" s="159"/>
      <c r="S5" s="156">
        <f>119506.24-4197.35</f>
        <v>115308.89</v>
      </c>
      <c r="T5" s="158">
        <f>B5+E5+H5+K5+N5+Q5</f>
        <v>434275</v>
      </c>
      <c r="U5" s="159">
        <f>C5+F5+I5+L5+R5</f>
        <v>0</v>
      </c>
      <c r="V5" s="156">
        <f>J5+M5+P5+S5</f>
        <v>339888.95999999996</v>
      </c>
      <c r="W5" s="30"/>
      <c r="X5" s="28"/>
      <c r="Y5" s="20"/>
      <c r="Z5" s="20"/>
      <c r="AA5" s="20"/>
      <c r="AB5" s="21"/>
      <c r="AC5" s="30"/>
      <c r="AD5" s="30"/>
      <c r="AE5" s="30"/>
      <c r="AF5" s="30"/>
      <c r="AG5" s="30"/>
      <c r="AH5" s="30"/>
      <c r="AI5" s="30"/>
    </row>
    <row r="6" spans="1:35" ht="15.75" thickTop="1" x14ac:dyDescent="0.25">
      <c r="A6" s="32"/>
      <c r="B6" s="33"/>
      <c r="C6" s="34"/>
      <c r="D6" s="35"/>
      <c r="E6" s="36"/>
      <c r="F6" s="34"/>
      <c r="G6" s="35"/>
      <c r="H6" s="33"/>
      <c r="I6" s="34"/>
      <c r="J6" s="35"/>
      <c r="K6" s="33"/>
      <c r="L6" s="34"/>
      <c r="M6" s="35"/>
      <c r="N6" s="33"/>
      <c r="O6" s="34"/>
      <c r="P6" s="35"/>
      <c r="Q6" s="33"/>
      <c r="R6" s="34"/>
      <c r="S6" s="35"/>
      <c r="T6" s="33"/>
      <c r="U6" s="34"/>
      <c r="V6" s="35"/>
      <c r="W6" s="37"/>
      <c r="X6" s="38"/>
      <c r="Y6" s="164" t="s">
        <v>11</v>
      </c>
      <c r="Z6" s="164" t="s">
        <v>12</v>
      </c>
      <c r="AA6" s="164" t="s">
        <v>7</v>
      </c>
      <c r="AB6" s="167" t="s">
        <v>722</v>
      </c>
      <c r="AC6" s="37"/>
      <c r="AD6" s="37"/>
      <c r="AE6" s="37"/>
      <c r="AF6" s="37"/>
      <c r="AG6" s="37"/>
      <c r="AH6" s="37"/>
      <c r="AI6" s="37"/>
    </row>
    <row r="7" spans="1:35" s="31" customFormat="1" ht="15" x14ac:dyDescent="0.25">
      <c r="A7" s="39" t="s">
        <v>13</v>
      </c>
      <c r="B7" s="40"/>
      <c r="C7" s="41"/>
      <c r="D7" s="42"/>
      <c r="E7" s="40"/>
      <c r="F7" s="41"/>
      <c r="G7" s="42"/>
      <c r="H7" s="40"/>
      <c r="I7" s="41"/>
      <c r="J7" s="42"/>
      <c r="K7" s="40"/>
      <c r="L7" s="41"/>
      <c r="M7" s="42"/>
      <c r="N7" s="40"/>
      <c r="O7" s="41"/>
      <c r="P7" s="42"/>
      <c r="Q7" s="40"/>
      <c r="R7" s="41"/>
      <c r="S7" s="42"/>
      <c r="T7" s="40"/>
      <c r="U7" s="41"/>
      <c r="V7" s="42"/>
      <c r="W7" s="30"/>
      <c r="X7" s="43" t="s">
        <v>14</v>
      </c>
      <c r="Y7" s="165">
        <v>5000</v>
      </c>
      <c r="Z7" s="165">
        <v>500</v>
      </c>
      <c r="AA7" s="164">
        <f>SUM(Y7:Z7)</f>
        <v>5500</v>
      </c>
      <c r="AB7" s="166">
        <v>5000</v>
      </c>
      <c r="AC7" s="30"/>
      <c r="AD7" s="30"/>
      <c r="AE7" s="30"/>
      <c r="AF7" s="30"/>
      <c r="AG7" s="30"/>
      <c r="AH7" s="30"/>
      <c r="AI7" s="30"/>
    </row>
    <row r="8" spans="1:35" s="31" customFormat="1" ht="15" x14ac:dyDescent="0.25">
      <c r="A8" s="44" t="s">
        <v>15</v>
      </c>
      <c r="B8" s="45">
        <v>0</v>
      </c>
      <c r="C8" s="46">
        <v>0</v>
      </c>
      <c r="D8" s="42">
        <v>0</v>
      </c>
      <c r="E8" s="45">
        <v>0</v>
      </c>
      <c r="F8" s="46">
        <v>0</v>
      </c>
      <c r="G8" s="42">
        <f>SUM(E8:F8)</f>
        <v>0</v>
      </c>
      <c r="H8" s="45">
        <f>'[1]Resultaträkning per GA 2011'!J8</f>
        <v>300396</v>
      </c>
      <c r="I8" s="46">
        <v>0</v>
      </c>
      <c r="J8" s="42">
        <v>357000</v>
      </c>
      <c r="K8" s="45">
        <f>'[1]Resultaträkning per GA 2011'!M8</f>
        <v>142857</v>
      </c>
      <c r="L8" s="46">
        <v>8793</v>
      </c>
      <c r="M8" s="42">
        <v>209000</v>
      </c>
      <c r="N8" s="45">
        <f>'[1]Resultaträkning per GA 2011'!P8</f>
        <v>4722</v>
      </c>
      <c r="O8" s="46">
        <v>1278</v>
      </c>
      <c r="P8" s="42">
        <v>5000</v>
      </c>
      <c r="Q8" s="45">
        <f>'[1]Utdebitering 2011'!M552</f>
        <v>364800</v>
      </c>
      <c r="R8" s="46">
        <v>0</v>
      </c>
      <c r="S8" s="42">
        <v>336000</v>
      </c>
      <c r="T8" s="45">
        <f>B8+E8+H8+K8+N8+Q8</f>
        <v>812775</v>
      </c>
      <c r="U8" s="46">
        <f>C8+F8+I8+L8+O8+R8</f>
        <v>10071</v>
      </c>
      <c r="V8" s="42">
        <f>J8+M8+P8+S8</f>
        <v>907000</v>
      </c>
      <c r="W8" s="30"/>
      <c r="X8" s="43" t="s">
        <v>16</v>
      </c>
      <c r="Y8" s="165">
        <v>5000</v>
      </c>
      <c r="Z8" s="165">
        <v>500</v>
      </c>
      <c r="AA8" s="164">
        <f>SUM(Y8:Z8)</f>
        <v>5500</v>
      </c>
      <c r="AB8" s="166">
        <v>5000</v>
      </c>
      <c r="AC8" s="30"/>
      <c r="AD8" s="30"/>
      <c r="AE8" s="30"/>
      <c r="AF8" s="30"/>
      <c r="AG8" s="30"/>
      <c r="AH8" s="30"/>
      <c r="AI8" s="30"/>
    </row>
    <row r="9" spans="1:35" s="31" customFormat="1" ht="15" x14ac:dyDescent="0.25">
      <c r="A9" s="47" t="s">
        <v>721</v>
      </c>
      <c r="B9" s="121">
        <f>'[1]Resultaträkning per GA 2011'!D9</f>
        <v>0</v>
      </c>
      <c r="C9" s="48">
        <v>0</v>
      </c>
      <c r="D9" s="49">
        <f>SUM(B9:C9)</f>
        <v>0</v>
      </c>
      <c r="E9" s="121">
        <f>'[1]Resultaträkning per GA 2011'!E9</f>
        <v>0</v>
      </c>
      <c r="F9" s="48">
        <v>0</v>
      </c>
      <c r="G9" s="49">
        <f>SUM(E9:F9)</f>
        <v>0</v>
      </c>
      <c r="H9" s="121">
        <f>'[1]Resultaträkning per GA 2011'!H9</f>
        <v>0</v>
      </c>
      <c r="I9" s="48">
        <v>0</v>
      </c>
      <c r="J9" s="49">
        <v>0</v>
      </c>
      <c r="K9" s="121">
        <f>'[1]Resultaträkning per GA 2011'!M9</f>
        <v>0</v>
      </c>
      <c r="L9" s="48">
        <v>0</v>
      </c>
      <c r="M9" s="49">
        <f>SUM(K9:L9)</f>
        <v>0</v>
      </c>
      <c r="N9" s="121">
        <v>0</v>
      </c>
      <c r="O9" s="48">
        <v>0</v>
      </c>
      <c r="P9" s="49">
        <f>SUM(N9:O9)</f>
        <v>0</v>
      </c>
      <c r="Q9" s="121">
        <v>28500</v>
      </c>
      <c r="R9" s="48">
        <v>0</v>
      </c>
      <c r="S9" s="49">
        <v>11000</v>
      </c>
      <c r="T9" s="121">
        <f>B9+E9+H9+K9+N9+Q9</f>
        <v>28500</v>
      </c>
      <c r="U9" s="48">
        <f>C9+F9+I9+L9+R9</f>
        <v>0</v>
      </c>
      <c r="V9" s="49">
        <f>J9+M9+P9+S9</f>
        <v>11000</v>
      </c>
      <c r="W9" s="30"/>
      <c r="X9" s="43" t="s">
        <v>17</v>
      </c>
      <c r="Y9" s="165">
        <v>5000</v>
      </c>
      <c r="Z9" s="165">
        <v>500</v>
      </c>
      <c r="AA9" s="164">
        <f>SUM(Y9:Z9)</f>
        <v>5500</v>
      </c>
      <c r="AB9" s="166">
        <v>5000</v>
      </c>
      <c r="AC9" s="30"/>
      <c r="AD9" s="30"/>
      <c r="AE9" s="30"/>
      <c r="AF9" s="30"/>
      <c r="AG9" s="30"/>
      <c r="AH9" s="30"/>
      <c r="AI9" s="30"/>
    </row>
    <row r="10" spans="1:35" s="31" customFormat="1" ht="15" x14ac:dyDescent="0.25">
      <c r="A10" s="116"/>
      <c r="B10" s="117"/>
      <c r="C10" s="118"/>
      <c r="D10" s="119"/>
      <c r="E10" s="117"/>
      <c r="F10" s="118"/>
      <c r="G10" s="119"/>
      <c r="H10" s="117"/>
      <c r="I10" s="118"/>
      <c r="J10" s="119"/>
      <c r="K10" s="117"/>
      <c r="L10" s="118"/>
      <c r="M10" s="119"/>
      <c r="N10" s="117"/>
      <c r="O10" s="118"/>
      <c r="P10" s="119"/>
      <c r="Q10" s="117"/>
      <c r="R10" s="118"/>
      <c r="S10" s="119"/>
      <c r="T10" s="117"/>
      <c r="U10" s="118"/>
      <c r="V10" s="119"/>
      <c r="W10" s="30"/>
      <c r="X10" s="43" t="s">
        <v>18</v>
      </c>
      <c r="Y10" s="165">
        <v>5000</v>
      </c>
      <c r="Z10" s="165">
        <v>500</v>
      </c>
      <c r="AA10" s="164">
        <f>SUM(Y10:Z10)</f>
        <v>5500</v>
      </c>
      <c r="AB10" s="166">
        <v>5000</v>
      </c>
      <c r="AC10" s="30"/>
      <c r="AD10" s="30"/>
      <c r="AE10" s="30"/>
      <c r="AF10" s="30"/>
      <c r="AG10" s="30"/>
      <c r="AH10" s="30"/>
      <c r="AI10" s="30"/>
    </row>
    <row r="11" spans="1:35" s="31" customFormat="1" ht="15" x14ac:dyDescent="0.25">
      <c r="A11" s="44" t="s">
        <v>19</v>
      </c>
      <c r="B11" s="45">
        <v>0</v>
      </c>
      <c r="C11" s="46">
        <v>0</v>
      </c>
      <c r="D11" s="42">
        <f>SUM(B11:C11)</f>
        <v>0</v>
      </c>
      <c r="E11" s="45">
        <v>0</v>
      </c>
      <c r="F11" s="46">
        <v>0</v>
      </c>
      <c r="G11" s="42">
        <f>SUM(E11:F11)</f>
        <v>0</v>
      </c>
      <c r="H11" s="45">
        <f>'[1]Resultaträkning per GA 2011'!H11</f>
        <v>0</v>
      </c>
      <c r="I11" s="46">
        <v>0</v>
      </c>
      <c r="J11" s="42">
        <v>21000</v>
      </c>
      <c r="K11" s="45">
        <v>0</v>
      </c>
      <c r="L11" s="46">
        <v>0</v>
      </c>
      <c r="M11" s="42">
        <v>0</v>
      </c>
      <c r="N11" s="45">
        <f>'[1]Resultaträkning per GA 2011'!P11</f>
        <v>0</v>
      </c>
      <c r="O11" s="46">
        <v>0</v>
      </c>
      <c r="P11" s="42">
        <f>SUM(N11:O11)</f>
        <v>0</v>
      </c>
      <c r="Q11" s="45">
        <f>'[1]Resultaträkning per GA 2011'!S11</f>
        <v>0</v>
      </c>
      <c r="R11" s="46">
        <v>0</v>
      </c>
      <c r="S11" s="42">
        <f>SUM(Q11:R11)</f>
        <v>0</v>
      </c>
      <c r="T11" s="45">
        <f>B11+E11+H11+K11+N11+Q11</f>
        <v>0</v>
      </c>
      <c r="U11" s="46">
        <f>C11+F11+I11+L11+R11</f>
        <v>0</v>
      </c>
      <c r="V11" s="42">
        <f>J11+M11+P11+S11</f>
        <v>21000</v>
      </c>
      <c r="W11" s="30"/>
      <c r="X11" s="43" t="s">
        <v>20</v>
      </c>
      <c r="Y11" s="165">
        <v>995</v>
      </c>
      <c r="Z11" s="165">
        <v>0</v>
      </c>
      <c r="AA11" s="164">
        <f>SUM(Y11:Z11)</f>
        <v>995</v>
      </c>
      <c r="AB11" s="166">
        <v>995</v>
      </c>
      <c r="AC11" s="30"/>
      <c r="AD11" s="30"/>
      <c r="AE11" s="30"/>
      <c r="AF11" s="30"/>
      <c r="AG11" s="30"/>
      <c r="AH11" s="30"/>
      <c r="AI11" s="30"/>
    </row>
    <row r="12" spans="1:35" s="51" customFormat="1" ht="15" x14ac:dyDescent="0.25">
      <c r="A12" s="44" t="s">
        <v>21</v>
      </c>
      <c r="B12" s="45">
        <v>0</v>
      </c>
      <c r="C12" s="48">
        <v>0</v>
      </c>
      <c r="D12" s="49"/>
      <c r="E12" s="45">
        <f>'[1]Resultaträkning per GA 2011'!E12</f>
        <v>0</v>
      </c>
      <c r="F12" s="48">
        <v>0</v>
      </c>
      <c r="G12" s="49">
        <f>SUM(E12:F12)</f>
        <v>0</v>
      </c>
      <c r="H12" s="45">
        <f>'[1]Resultaträkning per GA 2011'!H12</f>
        <v>5038</v>
      </c>
      <c r="I12" s="48">
        <v>-5038</v>
      </c>
      <c r="J12" s="49">
        <v>0</v>
      </c>
      <c r="K12" s="45">
        <f>'[1]Resultaträkning per GA 2011'!M12</f>
        <v>0</v>
      </c>
      <c r="L12" s="48">
        <v>0</v>
      </c>
      <c r="M12" s="49">
        <f>SUM(K12:L12)</f>
        <v>0</v>
      </c>
      <c r="N12" s="45">
        <f>'[1]Resultaträkning per GA 2011'!P12</f>
        <v>0</v>
      </c>
      <c r="O12" s="48">
        <v>0</v>
      </c>
      <c r="P12" s="49">
        <f>SUM(N12:O12)</f>
        <v>0</v>
      </c>
      <c r="Q12" s="45">
        <f>'[1]Resultaträkning per GA 2011'!S12</f>
        <v>0</v>
      </c>
      <c r="R12" s="48">
        <v>0</v>
      </c>
      <c r="S12" s="49">
        <f>SUM(Q12:R12)</f>
        <v>0</v>
      </c>
      <c r="T12" s="45">
        <f>B12+E12+H12+K12+N12+Q12</f>
        <v>5038</v>
      </c>
      <c r="U12" s="46">
        <f>C12+F12+I12+L12+R12</f>
        <v>-5038</v>
      </c>
      <c r="V12" s="49">
        <f>J12+M12+P12+S12</f>
        <v>0</v>
      </c>
      <c r="W12" s="30"/>
      <c r="X12" s="28"/>
      <c r="Y12" s="20"/>
      <c r="Z12" s="20"/>
      <c r="AA12" s="20"/>
      <c r="AB12" s="21"/>
      <c r="AC12" s="50"/>
      <c r="AD12" s="50"/>
      <c r="AE12" s="50"/>
      <c r="AF12" s="50"/>
      <c r="AG12" s="50"/>
      <c r="AH12" s="50"/>
      <c r="AI12" s="50"/>
    </row>
    <row r="13" spans="1:35" s="31" customFormat="1" ht="15" thickBot="1" x14ac:dyDescent="0.25">
      <c r="A13" s="44"/>
      <c r="B13" s="45"/>
      <c r="C13" s="41"/>
      <c r="D13" s="42"/>
      <c r="E13" s="45"/>
      <c r="F13" s="41"/>
      <c r="G13" s="42"/>
      <c r="H13" s="45"/>
      <c r="I13" s="41"/>
      <c r="J13" s="42"/>
      <c r="K13" s="45"/>
      <c r="L13" s="41"/>
      <c r="M13" s="42"/>
      <c r="N13" s="45"/>
      <c r="O13" s="41"/>
      <c r="P13" s="42"/>
      <c r="Q13" s="45"/>
      <c r="R13" s="41"/>
      <c r="S13" s="42"/>
      <c r="T13" s="45"/>
      <c r="U13" s="41"/>
      <c r="V13" s="42"/>
      <c r="W13" s="30"/>
      <c r="X13" s="52" t="s">
        <v>22</v>
      </c>
      <c r="Y13" s="53"/>
      <c r="Z13" s="53"/>
      <c r="AA13" s="53"/>
      <c r="AB13" s="54"/>
      <c r="AC13" s="30"/>
      <c r="AD13" s="30"/>
      <c r="AE13" s="30"/>
      <c r="AF13" s="30"/>
      <c r="AG13" s="30"/>
      <c r="AH13" s="30"/>
      <c r="AI13" s="30"/>
    </row>
    <row r="14" spans="1:35" s="31" customFormat="1" ht="15" x14ac:dyDescent="0.25">
      <c r="A14" s="55" t="s">
        <v>23</v>
      </c>
      <c r="B14" s="56">
        <f t="shared" ref="B14:U14" si="0">SUM(B8:B13)</f>
        <v>0</v>
      </c>
      <c r="C14" s="57">
        <f t="shared" si="0"/>
        <v>0</v>
      </c>
      <c r="D14" s="58">
        <f t="shared" si="0"/>
        <v>0</v>
      </c>
      <c r="E14" s="56">
        <f>SUM(E8:E13)</f>
        <v>0</v>
      </c>
      <c r="F14" s="57">
        <f t="shared" si="0"/>
        <v>0</v>
      </c>
      <c r="G14" s="58">
        <f t="shared" si="0"/>
        <v>0</v>
      </c>
      <c r="H14" s="56">
        <f t="shared" si="0"/>
        <v>305434</v>
      </c>
      <c r="I14" s="57">
        <f t="shared" si="0"/>
        <v>-5038</v>
      </c>
      <c r="J14" s="58">
        <f t="shared" si="0"/>
        <v>378000</v>
      </c>
      <c r="K14" s="56">
        <f t="shared" si="0"/>
        <v>142857</v>
      </c>
      <c r="L14" s="57">
        <f t="shared" si="0"/>
        <v>8793</v>
      </c>
      <c r="M14" s="58">
        <f t="shared" si="0"/>
        <v>209000</v>
      </c>
      <c r="N14" s="56">
        <f>SUM(N8:N13)</f>
        <v>4722</v>
      </c>
      <c r="O14" s="57">
        <f>SUM(O8:O13)</f>
        <v>1278</v>
      </c>
      <c r="P14" s="58">
        <f>SUM(P8:P13)</f>
        <v>5000</v>
      </c>
      <c r="Q14" s="56">
        <f t="shared" si="0"/>
        <v>393300</v>
      </c>
      <c r="R14" s="57">
        <f t="shared" si="0"/>
        <v>0</v>
      </c>
      <c r="S14" s="58">
        <f>SUM(S8:S13)</f>
        <v>347000</v>
      </c>
      <c r="T14" s="56">
        <f t="shared" si="0"/>
        <v>846313</v>
      </c>
      <c r="U14" s="57">
        <f t="shared" si="0"/>
        <v>5033</v>
      </c>
      <c r="V14" s="58">
        <f>J14+M14+P14+S14</f>
        <v>939000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x14ac:dyDescent="0.2">
      <c r="A15" s="44"/>
      <c r="B15" s="45"/>
      <c r="C15" s="41"/>
      <c r="D15" s="42"/>
      <c r="E15" s="45"/>
      <c r="F15" s="41"/>
      <c r="G15" s="42"/>
      <c r="H15" s="45"/>
      <c r="I15" s="41"/>
      <c r="J15" s="42"/>
      <c r="K15" s="45"/>
      <c r="L15" s="41"/>
      <c r="M15" s="42"/>
      <c r="N15" s="45"/>
      <c r="O15" s="41"/>
      <c r="P15" s="42"/>
      <c r="Q15" s="45"/>
      <c r="R15" s="41"/>
      <c r="S15" s="42"/>
      <c r="T15" s="45"/>
      <c r="U15" s="41"/>
      <c r="V15" s="42"/>
      <c r="W15" s="30"/>
      <c r="X15" s="30" t="s">
        <v>24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x14ac:dyDescent="0.25">
      <c r="A16" s="39" t="s">
        <v>25</v>
      </c>
      <c r="B16" s="40"/>
      <c r="C16" s="41"/>
      <c r="D16" s="42"/>
      <c r="E16" s="40"/>
      <c r="F16" s="41"/>
      <c r="G16" s="42"/>
      <c r="H16" s="40"/>
      <c r="I16" s="41"/>
      <c r="J16" s="42"/>
      <c r="K16" s="40"/>
      <c r="L16" s="41"/>
      <c r="M16" s="42"/>
      <c r="N16" s="40"/>
      <c r="O16" s="41"/>
      <c r="P16" s="42"/>
      <c r="Q16" s="40"/>
      <c r="R16" s="41"/>
      <c r="S16" s="42"/>
      <c r="T16" s="40"/>
      <c r="U16" s="41"/>
      <c r="V16" s="42"/>
    </row>
    <row r="17" spans="1:35" s="31" customFormat="1" ht="15" thickBot="1" x14ac:dyDescent="0.25">
      <c r="A17" s="47" t="s">
        <v>720</v>
      </c>
      <c r="B17" s="117">
        <v>0</v>
      </c>
      <c r="C17" s="118">
        <v>0</v>
      </c>
      <c r="D17" s="119">
        <v>0</v>
      </c>
      <c r="E17" s="117">
        <f>'[1]Resultaträkning per GA 2011'!E17</f>
        <v>0</v>
      </c>
      <c r="F17" s="118">
        <v>0</v>
      </c>
      <c r="G17" s="119">
        <f t="shared" ref="G17:G23" si="1">SUM(E17:F17)</f>
        <v>0</v>
      </c>
      <c r="H17" s="117">
        <f>'[1]Resultaträkning per GA 2011'!H17</f>
        <v>-10715</v>
      </c>
      <c r="I17" s="118">
        <f>-39285-100000</f>
        <v>-139285</v>
      </c>
      <c r="J17" s="49">
        <v>-30000</v>
      </c>
      <c r="K17" s="121">
        <f>'[1]Resultaträkning per GA 2011'!M17</f>
        <v>0</v>
      </c>
      <c r="L17" s="48">
        <v>0</v>
      </c>
      <c r="M17" s="49">
        <f t="shared" ref="M17:M23" si="2">SUM(K17:L17)</f>
        <v>0</v>
      </c>
      <c r="N17" s="121">
        <f>'[1]Resultaträkning per GA 2011'!P17</f>
        <v>0</v>
      </c>
      <c r="O17" s="48">
        <v>0</v>
      </c>
      <c r="P17" s="49">
        <f t="shared" ref="P17:P23" si="3">SUM(N17:O17)</f>
        <v>0</v>
      </c>
      <c r="Q17" s="121">
        <f>'[1]Resultaträkning per GA 2011'!S17</f>
        <v>0</v>
      </c>
      <c r="R17" s="48">
        <v>0</v>
      </c>
      <c r="S17" s="49">
        <f t="shared" ref="S17:S21" si="4">SUM(Q17:R17)</f>
        <v>0</v>
      </c>
      <c r="T17" s="121">
        <f>B17+E17+H17+K17+Q17</f>
        <v>-10715</v>
      </c>
      <c r="U17" s="48">
        <f t="shared" ref="T17:U21" si="5">C17+F17+I17+L17+R17</f>
        <v>-139285</v>
      </c>
      <c r="V17" s="49">
        <f t="shared" ref="V17:V24" si="6">J17+M17+P17+S17</f>
        <v>-30000</v>
      </c>
      <c r="W17" s="30"/>
      <c r="X17" s="30"/>
    </row>
    <row r="18" spans="1:35" s="31" customFormat="1" x14ac:dyDescent="0.2">
      <c r="A18" s="44" t="s">
        <v>26</v>
      </c>
      <c r="B18" s="45">
        <v>0</v>
      </c>
      <c r="C18" s="46">
        <v>0</v>
      </c>
      <c r="D18" s="42">
        <v>0</v>
      </c>
      <c r="E18" s="45">
        <f>'[1]Resultaträkning per GA 2011'!E18</f>
        <v>0</v>
      </c>
      <c r="F18" s="46">
        <v>0</v>
      </c>
      <c r="G18" s="42">
        <f t="shared" si="1"/>
        <v>0</v>
      </c>
      <c r="H18" s="45">
        <f>'[1]Resultaträkning per GA 2011'!H18</f>
        <v>-214209</v>
      </c>
      <c r="I18" s="46">
        <f>H18*0.084</f>
        <v>-17993.556</v>
      </c>
      <c r="J18" s="42">
        <v>-350000</v>
      </c>
      <c r="K18" s="45">
        <f>'[1]Resultaträkning per GA 2011'!M18</f>
        <v>0</v>
      </c>
      <c r="L18" s="46">
        <v>0</v>
      </c>
      <c r="M18" s="42">
        <f t="shared" si="2"/>
        <v>0</v>
      </c>
      <c r="N18" s="45">
        <f>'[1]Resultaträkning per GA 2011'!P18</f>
        <v>0</v>
      </c>
      <c r="O18" s="46">
        <v>0</v>
      </c>
      <c r="P18" s="42">
        <f t="shared" si="3"/>
        <v>0</v>
      </c>
      <c r="Q18" s="45">
        <f>'[1]Resultaträkning per GA 2011'!S18</f>
        <v>0</v>
      </c>
      <c r="R18" s="46">
        <v>0</v>
      </c>
      <c r="S18" s="42">
        <f t="shared" si="4"/>
        <v>0</v>
      </c>
      <c r="T18" s="45">
        <f t="shared" si="5"/>
        <v>-214209</v>
      </c>
      <c r="U18" s="46">
        <f t="shared" si="5"/>
        <v>-17993.556</v>
      </c>
      <c r="V18" s="42">
        <f t="shared" si="6"/>
        <v>-350000</v>
      </c>
      <c r="W18" s="30"/>
      <c r="X18" s="139"/>
      <c r="Y18" s="140"/>
      <c r="Z18" s="140"/>
      <c r="AA18" s="141"/>
    </row>
    <row r="19" spans="1:35" s="51" customFormat="1" ht="18" x14ac:dyDescent="0.25">
      <c r="A19" s="44" t="s">
        <v>27</v>
      </c>
      <c r="B19" s="45">
        <f>'[1]Resultaträkning per GA 2011'!D19</f>
        <v>0</v>
      </c>
      <c r="C19" s="48">
        <v>0</v>
      </c>
      <c r="D19" s="42">
        <f t="shared" ref="D19:D23" si="7">SUM(B19:C19)</f>
        <v>0</v>
      </c>
      <c r="E19" s="45">
        <f>'[1]Resultaträkning per GA 2011'!E19</f>
        <v>0</v>
      </c>
      <c r="F19" s="48">
        <v>0</v>
      </c>
      <c r="G19" s="42">
        <f t="shared" si="1"/>
        <v>0</v>
      </c>
      <c r="H19" s="45">
        <f>'[1]Resultaträkning per GA 2011'!H19</f>
        <v>0</v>
      </c>
      <c r="I19" s="48">
        <v>0</v>
      </c>
      <c r="J19" s="42">
        <v>0</v>
      </c>
      <c r="K19" s="45">
        <f>'[1]Resultaträkning per GA 2011'!M19+4000</f>
        <v>-27067</v>
      </c>
      <c r="L19" s="48">
        <v>0</v>
      </c>
      <c r="M19" s="42">
        <v>-30000</v>
      </c>
      <c r="N19" s="45">
        <f>'[1]Resultaträkning per GA 2011'!P19</f>
        <v>0</v>
      </c>
      <c r="O19" s="48">
        <v>0</v>
      </c>
      <c r="P19" s="42">
        <f t="shared" si="3"/>
        <v>0</v>
      </c>
      <c r="Q19" s="45">
        <f>'[1]Resultaträkning per GA 2011'!S19</f>
        <v>0</v>
      </c>
      <c r="R19" s="48">
        <v>0</v>
      </c>
      <c r="S19" s="42">
        <f t="shared" si="4"/>
        <v>0</v>
      </c>
      <c r="T19" s="45">
        <f t="shared" si="5"/>
        <v>-27067</v>
      </c>
      <c r="U19" s="46">
        <f t="shared" si="5"/>
        <v>0</v>
      </c>
      <c r="V19" s="42">
        <f t="shared" si="6"/>
        <v>-30000</v>
      </c>
      <c r="X19" s="142" t="s">
        <v>735</v>
      </c>
      <c r="Y19" s="137"/>
      <c r="Z19" s="132"/>
      <c r="AA19" s="143"/>
    </row>
    <row r="20" spans="1:35" x14ac:dyDescent="0.2">
      <c r="A20" s="44" t="s">
        <v>28</v>
      </c>
      <c r="B20" s="45">
        <f>'[1]Resultaträkning per GA 2011'!D20</f>
        <v>0</v>
      </c>
      <c r="C20" s="46"/>
      <c r="D20" s="42">
        <f t="shared" si="7"/>
        <v>0</v>
      </c>
      <c r="E20" s="45">
        <f>'[1]Resultaträkning per GA 2011'!E20</f>
        <v>0</v>
      </c>
      <c r="F20" s="46">
        <v>0</v>
      </c>
      <c r="G20" s="42">
        <f t="shared" si="1"/>
        <v>0</v>
      </c>
      <c r="H20" s="45">
        <f>'[1]Resultaträkning per GA 2011'!H20</f>
        <v>0</v>
      </c>
      <c r="I20" s="46">
        <v>0</v>
      </c>
      <c r="J20" s="42">
        <f t="shared" ref="J20:J23" si="8">SUM(H20:I20)</f>
        <v>0</v>
      </c>
      <c r="K20" s="45">
        <f>'[1]Resultaträkning per GA 2011'!M20</f>
        <v>-43212</v>
      </c>
      <c r="L20" s="46">
        <v>0</v>
      </c>
      <c r="M20" s="42">
        <v>-100000</v>
      </c>
      <c r="N20" s="45">
        <f>'[1]Resultaträkning per GA 2011'!P20</f>
        <v>0</v>
      </c>
      <c r="O20" s="46">
        <v>0</v>
      </c>
      <c r="P20" s="42">
        <f t="shared" si="3"/>
        <v>0</v>
      </c>
      <c r="Q20" s="45">
        <f>'[1]Resultaträkning per GA 2011'!S20</f>
        <v>0</v>
      </c>
      <c r="R20" s="46">
        <v>0</v>
      </c>
      <c r="S20" s="42">
        <f t="shared" si="4"/>
        <v>0</v>
      </c>
      <c r="T20" s="45">
        <f t="shared" si="5"/>
        <v>-43212</v>
      </c>
      <c r="U20" s="46">
        <f t="shared" si="5"/>
        <v>0</v>
      </c>
      <c r="V20" s="42">
        <f t="shared" si="6"/>
        <v>-100000</v>
      </c>
      <c r="X20" s="28"/>
      <c r="Y20" s="20"/>
      <c r="Z20" s="20"/>
      <c r="AA20" s="21"/>
      <c r="AE20" s="37"/>
      <c r="AF20" s="37"/>
      <c r="AG20" s="37"/>
      <c r="AH20" s="37"/>
      <c r="AI20" s="37"/>
    </row>
    <row r="21" spans="1:35" ht="15" x14ac:dyDescent="0.25">
      <c r="A21" s="44" t="s">
        <v>29</v>
      </c>
      <c r="B21" s="45">
        <f>'[1]Resultaträkning per GA 2011'!D21</f>
        <v>0</v>
      </c>
      <c r="C21" s="46">
        <v>0</v>
      </c>
      <c r="D21" s="42">
        <f t="shared" si="7"/>
        <v>0</v>
      </c>
      <c r="E21" s="45">
        <f>'[1]Resultaträkning per GA 2011'!E21</f>
        <v>0</v>
      </c>
      <c r="F21" s="46">
        <v>0</v>
      </c>
      <c r="G21" s="42">
        <f t="shared" si="1"/>
        <v>0</v>
      </c>
      <c r="H21" s="45">
        <f>'[1]Resultaträkning per GA 2011'!H21</f>
        <v>0</v>
      </c>
      <c r="I21" s="46">
        <v>0</v>
      </c>
      <c r="J21" s="42">
        <f t="shared" si="8"/>
        <v>0</v>
      </c>
      <c r="K21" s="45">
        <f>'[1]Resultaträkning per GA 2011'!M21</f>
        <v>-5800</v>
      </c>
      <c r="L21" s="46">
        <f>-54000-50000</f>
        <v>-104000</v>
      </c>
      <c r="M21" s="42">
        <v>-50000</v>
      </c>
      <c r="N21" s="45">
        <f>'[1]Resultaträkning per GA 2011'!P21</f>
        <v>0</v>
      </c>
      <c r="O21" s="46">
        <v>0</v>
      </c>
      <c r="P21" s="42">
        <f t="shared" si="3"/>
        <v>0</v>
      </c>
      <c r="Q21" s="45">
        <f>'[1]Resultaträkning per GA 2011'!S21</f>
        <v>0</v>
      </c>
      <c r="R21" s="46">
        <v>0</v>
      </c>
      <c r="S21" s="42">
        <f t="shared" si="4"/>
        <v>0</v>
      </c>
      <c r="T21" s="45">
        <f t="shared" si="5"/>
        <v>-5800</v>
      </c>
      <c r="U21" s="46">
        <f t="shared" si="5"/>
        <v>-104000</v>
      </c>
      <c r="V21" s="42">
        <f t="shared" si="6"/>
        <v>-50000</v>
      </c>
      <c r="X21" s="144" t="s">
        <v>729</v>
      </c>
      <c r="Y21" s="138" t="s">
        <v>5</v>
      </c>
      <c r="Z21" s="138" t="s">
        <v>730</v>
      </c>
      <c r="AA21" s="145" t="s">
        <v>726</v>
      </c>
      <c r="AE21" s="37"/>
      <c r="AF21" s="37"/>
      <c r="AG21" s="37"/>
      <c r="AH21" s="37"/>
      <c r="AI21" s="37"/>
    </row>
    <row r="22" spans="1:35" x14ac:dyDescent="0.2">
      <c r="A22" s="44" t="s">
        <v>6</v>
      </c>
      <c r="B22" s="45">
        <f>'[1]Resultaträkning per GA 2011'!D22</f>
        <v>0</v>
      </c>
      <c r="C22" s="46">
        <v>0</v>
      </c>
      <c r="D22" s="42">
        <f t="shared" si="7"/>
        <v>0</v>
      </c>
      <c r="E22" s="45">
        <f>'[1]Resultaträkning per GA 2011'!E22</f>
        <v>0</v>
      </c>
      <c r="F22" s="46">
        <v>0</v>
      </c>
      <c r="G22" s="42">
        <f t="shared" si="1"/>
        <v>0</v>
      </c>
      <c r="H22" s="45">
        <f>'[1]Resultaträkning per GA 2011'!H22</f>
        <v>0</v>
      </c>
      <c r="I22" s="46">
        <v>0</v>
      </c>
      <c r="J22" s="42">
        <f t="shared" si="8"/>
        <v>0</v>
      </c>
      <c r="K22" s="45">
        <v>0</v>
      </c>
      <c r="L22" s="46">
        <v>0</v>
      </c>
      <c r="M22" s="42">
        <f t="shared" si="2"/>
        <v>0</v>
      </c>
      <c r="N22" s="45">
        <f>'[1]Resultaträkning per GA 2011'!P22</f>
        <v>-5200</v>
      </c>
      <c r="O22" s="46">
        <v>0</v>
      </c>
      <c r="P22" s="42">
        <v>-5000</v>
      </c>
      <c r="Q22" s="45">
        <f>'[1]Resultaträkning per GA 2011'!S22</f>
        <v>-257039</v>
      </c>
      <c r="R22" s="46">
        <v>0</v>
      </c>
      <c r="S22" s="42">
        <v>-260000</v>
      </c>
      <c r="T22" s="45">
        <f>B22+E22+H22+K22+N22+Q22</f>
        <v>-262239</v>
      </c>
      <c r="U22" s="46">
        <f>C22+F22+I22+L22+O22+R22</f>
        <v>0</v>
      </c>
      <c r="V22" s="42">
        <f t="shared" si="6"/>
        <v>-265000</v>
      </c>
      <c r="X22" s="146"/>
      <c r="Y22" s="133"/>
      <c r="Z22" s="135" t="s">
        <v>727</v>
      </c>
      <c r="AA22" s="147"/>
      <c r="AE22" s="37"/>
      <c r="AF22" s="37"/>
      <c r="AG22" s="37"/>
      <c r="AH22" s="37"/>
      <c r="AI22" s="37"/>
    </row>
    <row r="23" spans="1:35" x14ac:dyDescent="0.2">
      <c r="A23" s="44" t="s">
        <v>30</v>
      </c>
      <c r="B23" s="45">
        <f>'[1]Resultaträkning per GA 2011'!D24</f>
        <v>0</v>
      </c>
      <c r="C23" s="46">
        <v>0</v>
      </c>
      <c r="D23" s="42">
        <f t="shared" si="7"/>
        <v>0</v>
      </c>
      <c r="E23" s="45">
        <f>'[1]Resultaträkning per GA 2011'!E24</f>
        <v>0</v>
      </c>
      <c r="F23" s="46">
        <v>0</v>
      </c>
      <c r="G23" s="42">
        <f t="shared" si="1"/>
        <v>0</v>
      </c>
      <c r="H23" s="45">
        <f>'[1]Resultaträkning per GA 2011'!H24</f>
        <v>0</v>
      </c>
      <c r="I23" s="46">
        <v>0</v>
      </c>
      <c r="J23" s="42">
        <f t="shared" si="8"/>
        <v>0</v>
      </c>
      <c r="K23" s="45">
        <v>0</v>
      </c>
      <c r="L23" s="46">
        <v>0</v>
      </c>
      <c r="M23" s="42">
        <f t="shared" si="2"/>
        <v>0</v>
      </c>
      <c r="N23" s="45">
        <v>0</v>
      </c>
      <c r="O23" s="46">
        <v>0</v>
      </c>
      <c r="P23" s="42">
        <f t="shared" si="3"/>
        <v>0</v>
      </c>
      <c r="Q23" s="45">
        <f>'[1]Resultaträkning per GA 2011'!S24</f>
        <v>-45890</v>
      </c>
      <c r="R23" s="46">
        <v>0</v>
      </c>
      <c r="S23" s="42">
        <v>-45000</v>
      </c>
      <c r="T23" s="45">
        <f t="shared" ref="T23:U24" si="9">B23+E23+H23+K23+Q23</f>
        <v>-45890</v>
      </c>
      <c r="U23" s="46">
        <f t="shared" si="9"/>
        <v>0</v>
      </c>
      <c r="V23" s="42">
        <f t="shared" si="6"/>
        <v>-45000</v>
      </c>
      <c r="X23" s="146"/>
      <c r="Y23" s="133"/>
      <c r="Z23" s="135" t="s">
        <v>733</v>
      </c>
      <c r="AA23" s="147"/>
      <c r="AE23" s="37"/>
      <c r="AF23" s="37"/>
      <c r="AG23" s="37"/>
      <c r="AH23" s="37"/>
      <c r="AI23" s="37"/>
    </row>
    <row r="24" spans="1:35" x14ac:dyDescent="0.2">
      <c r="A24" s="47" t="s">
        <v>31</v>
      </c>
      <c r="B24" s="45">
        <f>'[1]Resultaträkning per GA 2011'!D25</f>
        <v>0</v>
      </c>
      <c r="C24" s="46">
        <v>0</v>
      </c>
      <c r="D24" s="42">
        <f>SUM(B24:C24)</f>
        <v>0</v>
      </c>
      <c r="E24" s="45">
        <f>'[1]Resultaträkning per GA 2011'!G25</f>
        <v>0</v>
      </c>
      <c r="F24" s="46">
        <v>0</v>
      </c>
      <c r="G24" s="42">
        <f>SUM(E24:F24)</f>
        <v>0</v>
      </c>
      <c r="H24" s="45">
        <f>'[1]Resultaträkning per GA 2011'!H25</f>
        <v>0</v>
      </c>
      <c r="I24" s="46">
        <v>0</v>
      </c>
      <c r="J24" s="42">
        <v>-50000</v>
      </c>
      <c r="K24" s="45">
        <v>0</v>
      </c>
      <c r="L24" s="46">
        <v>0</v>
      </c>
      <c r="M24" s="42">
        <v>0</v>
      </c>
      <c r="N24" s="45">
        <v>0</v>
      </c>
      <c r="O24" s="46"/>
      <c r="P24" s="42">
        <v>0</v>
      </c>
      <c r="Q24" s="45">
        <v>-50000</v>
      </c>
      <c r="R24" s="46">
        <v>0</v>
      </c>
      <c r="S24" s="42">
        <v>0</v>
      </c>
      <c r="T24" s="45">
        <f t="shared" si="9"/>
        <v>-50000</v>
      </c>
      <c r="U24" s="46">
        <f t="shared" si="9"/>
        <v>0</v>
      </c>
      <c r="V24" s="42">
        <f t="shared" si="6"/>
        <v>-50000</v>
      </c>
      <c r="X24" s="146"/>
      <c r="Y24" s="134"/>
      <c r="Z24" s="136" t="s">
        <v>728</v>
      </c>
      <c r="AA24" s="147"/>
      <c r="AE24" s="37"/>
      <c r="AF24" s="37"/>
      <c r="AG24" s="37"/>
      <c r="AH24" s="37"/>
      <c r="AI24" s="37"/>
    </row>
    <row r="25" spans="1:35" ht="15.75" thickBot="1" x14ac:dyDescent="0.3">
      <c r="A25" s="116"/>
      <c r="B25" s="45"/>
      <c r="C25" s="59"/>
      <c r="D25" s="60"/>
      <c r="E25" s="45"/>
      <c r="F25" s="59"/>
      <c r="G25" s="60"/>
      <c r="H25" s="45"/>
      <c r="I25" s="59"/>
      <c r="J25" s="60"/>
      <c r="K25" s="45"/>
      <c r="L25" s="59"/>
      <c r="M25" s="60"/>
      <c r="N25" s="45"/>
      <c r="O25" s="59"/>
      <c r="P25" s="60"/>
      <c r="Q25" s="45"/>
      <c r="R25" s="59"/>
      <c r="S25" s="60"/>
      <c r="T25" s="45"/>
      <c r="U25" s="59"/>
      <c r="V25" s="60"/>
      <c r="X25" s="148">
        <v>1000</v>
      </c>
      <c r="Y25" s="149">
        <v>120</v>
      </c>
      <c r="Z25" s="149">
        <f>100+1650+150</f>
        <v>1900</v>
      </c>
      <c r="AA25" s="150">
        <v>1100</v>
      </c>
      <c r="AE25" s="37"/>
      <c r="AF25" s="37"/>
      <c r="AG25" s="37"/>
      <c r="AH25" s="37"/>
      <c r="AI25" s="37"/>
    </row>
    <row r="26" spans="1:35" ht="15" x14ac:dyDescent="0.25">
      <c r="A26" s="55" t="s">
        <v>32</v>
      </c>
      <c r="B26" s="56">
        <f t="shared" ref="B26:U26" si="10">SUM(B17:B25)</f>
        <v>0</v>
      </c>
      <c r="C26" s="57">
        <f t="shared" si="10"/>
        <v>0</v>
      </c>
      <c r="D26" s="58">
        <f t="shared" si="10"/>
        <v>0</v>
      </c>
      <c r="E26" s="56">
        <f>SUM(E17:E25)</f>
        <v>0</v>
      </c>
      <c r="F26" s="57">
        <f t="shared" si="10"/>
        <v>0</v>
      </c>
      <c r="G26" s="58">
        <f t="shared" si="10"/>
        <v>0</v>
      </c>
      <c r="H26" s="56">
        <f t="shared" si="10"/>
        <v>-224924</v>
      </c>
      <c r="I26" s="57">
        <f t="shared" si="10"/>
        <v>-157278.55600000001</v>
      </c>
      <c r="J26" s="58">
        <f t="shared" si="10"/>
        <v>-430000</v>
      </c>
      <c r="K26" s="56">
        <f t="shared" si="10"/>
        <v>-76079</v>
      </c>
      <c r="L26" s="57">
        <f t="shared" si="10"/>
        <v>-104000</v>
      </c>
      <c r="M26" s="58">
        <f t="shared" si="10"/>
        <v>-180000</v>
      </c>
      <c r="N26" s="56">
        <f>SUM(N17:N25)</f>
        <v>-5200</v>
      </c>
      <c r="O26" s="57">
        <f>SUM(O17:O25)</f>
        <v>0</v>
      </c>
      <c r="P26" s="58">
        <f>SUM(P17:P25)</f>
        <v>-5000</v>
      </c>
      <c r="Q26" s="56">
        <f t="shared" si="10"/>
        <v>-352929</v>
      </c>
      <c r="R26" s="57">
        <f t="shared" si="10"/>
        <v>0</v>
      </c>
      <c r="S26" s="58">
        <f t="shared" si="10"/>
        <v>-305000</v>
      </c>
      <c r="T26" s="56">
        <f t="shared" si="10"/>
        <v>-659132</v>
      </c>
      <c r="U26" s="57">
        <f t="shared" si="10"/>
        <v>-261278.55600000001</v>
      </c>
      <c r="V26" s="58">
        <f>SUM(V17:V24)</f>
        <v>-920000</v>
      </c>
      <c r="AE26" s="37"/>
      <c r="AF26" s="37"/>
      <c r="AG26" s="37"/>
      <c r="AH26" s="37"/>
      <c r="AI26" s="37"/>
    </row>
    <row r="27" spans="1:35" ht="15" x14ac:dyDescent="0.25">
      <c r="A27" s="44"/>
      <c r="B27" s="45"/>
      <c r="C27" s="59"/>
      <c r="D27" s="60"/>
      <c r="E27" s="45"/>
      <c r="F27" s="59"/>
      <c r="G27" s="60"/>
      <c r="H27" s="45"/>
      <c r="I27" s="59"/>
      <c r="J27" s="60"/>
      <c r="K27" s="45"/>
      <c r="L27" s="59"/>
      <c r="M27" s="60"/>
      <c r="N27" s="45"/>
      <c r="O27" s="59"/>
      <c r="P27" s="60"/>
      <c r="Q27" s="45"/>
      <c r="R27" s="59"/>
      <c r="S27" s="60"/>
      <c r="T27" s="45"/>
      <c r="U27" s="59"/>
      <c r="V27" s="60"/>
      <c r="W27" s="30"/>
      <c r="X27" s="107"/>
      <c r="Y27" s="107"/>
      <c r="Z27" s="107"/>
      <c r="AA27" s="107"/>
      <c r="AB27" s="107"/>
      <c r="AC27" s="107"/>
      <c r="AD27" s="51"/>
      <c r="AE27" s="37"/>
      <c r="AF27" s="37"/>
      <c r="AG27" s="37"/>
      <c r="AH27" s="37"/>
      <c r="AI27" s="37"/>
    </row>
    <row r="28" spans="1:35" ht="15" x14ac:dyDescent="0.25">
      <c r="A28" s="55" t="s">
        <v>33</v>
      </c>
      <c r="B28" s="56">
        <f t="shared" ref="B28:V28" si="11">B14+B26</f>
        <v>0</v>
      </c>
      <c r="C28" s="57">
        <f t="shared" si="11"/>
        <v>0</v>
      </c>
      <c r="D28" s="58">
        <f t="shared" si="11"/>
        <v>0</v>
      </c>
      <c r="E28" s="56">
        <f t="shared" si="11"/>
        <v>0</v>
      </c>
      <c r="F28" s="57">
        <f t="shared" si="11"/>
        <v>0</v>
      </c>
      <c r="G28" s="58">
        <f t="shared" si="11"/>
        <v>0</v>
      </c>
      <c r="H28" s="56">
        <f t="shared" si="11"/>
        <v>80510</v>
      </c>
      <c r="I28" s="57">
        <f t="shared" si="11"/>
        <v>-162316.55600000001</v>
      </c>
      <c r="J28" s="58">
        <f t="shared" si="11"/>
        <v>-52000</v>
      </c>
      <c r="K28" s="56">
        <f t="shared" si="11"/>
        <v>66778</v>
      </c>
      <c r="L28" s="57">
        <f t="shared" si="11"/>
        <v>-95207</v>
      </c>
      <c r="M28" s="58">
        <f t="shared" si="11"/>
        <v>29000</v>
      </c>
      <c r="N28" s="56">
        <f t="shared" si="11"/>
        <v>-478</v>
      </c>
      <c r="O28" s="57">
        <f t="shared" si="11"/>
        <v>1278</v>
      </c>
      <c r="P28" s="58">
        <f t="shared" si="11"/>
        <v>0</v>
      </c>
      <c r="Q28" s="56">
        <f t="shared" si="11"/>
        <v>40371</v>
      </c>
      <c r="R28" s="57">
        <f t="shared" si="11"/>
        <v>0</v>
      </c>
      <c r="S28" s="58">
        <f t="shared" si="11"/>
        <v>42000</v>
      </c>
      <c r="T28" s="56">
        <f t="shared" si="11"/>
        <v>187181</v>
      </c>
      <c r="U28" s="57">
        <f t="shared" si="11"/>
        <v>-256245.55600000001</v>
      </c>
      <c r="V28" s="58">
        <f t="shared" si="11"/>
        <v>19000</v>
      </c>
      <c r="W28" s="110"/>
      <c r="X28" s="20"/>
      <c r="Y28" s="20"/>
      <c r="Z28" s="20"/>
      <c r="AA28" s="20"/>
      <c r="AB28" s="20"/>
      <c r="AC28" s="20"/>
      <c r="AD28" s="109"/>
      <c r="AE28" s="37"/>
      <c r="AF28" s="37"/>
      <c r="AG28" s="37"/>
      <c r="AH28" s="37"/>
      <c r="AI28" s="37"/>
    </row>
    <row r="29" spans="1:35" x14ac:dyDescent="0.2">
      <c r="A29" s="44"/>
      <c r="B29" s="45"/>
      <c r="C29" s="59"/>
      <c r="D29" s="60"/>
      <c r="E29" s="45"/>
      <c r="F29" s="59"/>
      <c r="G29" s="60"/>
      <c r="H29" s="45"/>
      <c r="I29" s="59"/>
      <c r="J29" s="60"/>
      <c r="K29" s="45"/>
      <c r="L29" s="59"/>
      <c r="M29" s="60"/>
      <c r="N29" s="45"/>
      <c r="O29" s="59"/>
      <c r="P29" s="60"/>
      <c r="Q29" s="45"/>
      <c r="R29" s="59"/>
      <c r="S29" s="60"/>
      <c r="T29" s="45"/>
      <c r="U29" s="59"/>
      <c r="V29" s="60"/>
      <c r="W29" s="112"/>
      <c r="X29" s="113"/>
      <c r="Y29" s="113"/>
      <c r="Z29" s="113"/>
      <c r="AA29" s="113"/>
      <c r="AB29" s="113"/>
      <c r="AC29" s="113"/>
      <c r="AD29" s="114"/>
      <c r="AE29" s="37"/>
      <c r="AF29" s="37"/>
      <c r="AG29" s="37"/>
      <c r="AH29" s="37"/>
      <c r="AI29" s="37"/>
    </row>
    <row r="30" spans="1:35" ht="15" x14ac:dyDescent="0.25">
      <c r="A30" s="39" t="s">
        <v>724</v>
      </c>
      <c r="B30" s="40"/>
      <c r="C30" s="59"/>
      <c r="D30" s="60"/>
      <c r="E30" s="40"/>
      <c r="F30" s="59"/>
      <c r="G30" s="60"/>
      <c r="H30" s="40"/>
      <c r="I30" s="59"/>
      <c r="J30" s="60"/>
      <c r="K30" s="40"/>
      <c r="L30" s="59"/>
      <c r="M30" s="60"/>
      <c r="N30" s="40"/>
      <c r="O30" s="59"/>
      <c r="P30" s="60"/>
      <c r="Q30" s="40"/>
      <c r="R30" s="59"/>
      <c r="S30" s="60"/>
      <c r="T30" s="40"/>
      <c r="U30" s="59"/>
      <c r="V30" s="60"/>
      <c r="W30" s="112"/>
      <c r="X30" s="113"/>
      <c r="Y30" s="113"/>
      <c r="Z30" s="122"/>
      <c r="AA30" s="113"/>
      <c r="AB30" s="113"/>
      <c r="AC30" s="113"/>
      <c r="AD30" s="114"/>
      <c r="AE30" s="37"/>
      <c r="AF30" s="37"/>
      <c r="AG30" s="37"/>
      <c r="AH30" s="37"/>
      <c r="AI30" s="37"/>
    </row>
    <row r="31" spans="1:35" x14ac:dyDescent="0.2">
      <c r="A31" s="44" t="s">
        <v>723</v>
      </c>
      <c r="B31" s="45">
        <f>'[1]Resultaträkning per GA 2011'!D32</f>
        <v>0</v>
      </c>
      <c r="C31" s="61"/>
      <c r="D31" s="60">
        <v>0</v>
      </c>
      <c r="E31" s="45">
        <f>'[1]Resultaträkning per GA 2011'!E32</f>
        <v>0</v>
      </c>
      <c r="F31" s="61">
        <v>0</v>
      </c>
      <c r="G31" s="60">
        <f>SUM(E31:F31)</f>
        <v>0</v>
      </c>
      <c r="H31" s="45">
        <f>'[1]Resultaträkning per GA 2011'!H32</f>
        <v>-18142</v>
      </c>
      <c r="I31" s="61">
        <v>0</v>
      </c>
      <c r="J31" s="60">
        <f>SUM(H31:I31)</f>
        <v>-18142</v>
      </c>
      <c r="K31" s="45">
        <f>'[1]Resultaträkning per GA 2011'!M32</f>
        <v>-6928</v>
      </c>
      <c r="L31" s="61">
        <v>0</v>
      </c>
      <c r="M31" s="60">
        <f>SUM(K31:L31)</f>
        <v>-6928</v>
      </c>
      <c r="N31" s="45">
        <f>'[1]Resultaträkning per GA 2011'!P32</f>
        <v>-277</v>
      </c>
      <c r="O31" s="61">
        <v>0</v>
      </c>
      <c r="P31" s="60">
        <f>SUM(N31:O31)</f>
        <v>-277</v>
      </c>
      <c r="Q31" s="45">
        <f>'[1]Resultaträkning per GA 2011'!S32</f>
        <v>-14873</v>
      </c>
      <c r="R31" s="61">
        <v>0</v>
      </c>
      <c r="S31" s="60">
        <f>SUM(Q31:R31)</f>
        <v>-14873</v>
      </c>
      <c r="T31" s="45">
        <f>B31+E31+H31+K31+N31+Q31</f>
        <v>-40220</v>
      </c>
      <c r="U31" s="61">
        <f t="shared" ref="U31:U33" si="12">C31+F31+I31+L31+R31</f>
        <v>0</v>
      </c>
      <c r="V31" s="60">
        <f>J31+M31+P31+S31</f>
        <v>-40220</v>
      </c>
      <c r="W31" s="110"/>
      <c r="X31" s="108"/>
      <c r="Y31" s="108"/>
      <c r="Z31" s="108"/>
      <c r="AA31" s="108"/>
      <c r="AB31" s="108"/>
      <c r="AC31" s="108"/>
      <c r="AD31" s="109"/>
      <c r="AE31" s="37"/>
      <c r="AF31" s="37"/>
      <c r="AG31" s="37"/>
      <c r="AH31" s="37"/>
      <c r="AI31" s="37"/>
    </row>
    <row r="32" spans="1:35" ht="15" x14ac:dyDescent="0.25">
      <c r="A32" s="44" t="s">
        <v>34</v>
      </c>
      <c r="B32" s="45">
        <f>'[1]Resultaträkning per GA 2011'!D33</f>
        <v>0</v>
      </c>
      <c r="C32" s="46"/>
      <c r="D32" s="60">
        <v>0</v>
      </c>
      <c r="E32" s="45">
        <f>'[1]Resultaträkning per GA 2011'!E33</f>
        <v>0</v>
      </c>
      <c r="F32" s="46">
        <v>0</v>
      </c>
      <c r="G32" s="60">
        <f>SUM(E32:F32)</f>
        <v>0</v>
      </c>
      <c r="H32" s="45">
        <f>'[1]Resultaträkning per GA 2011'!H33</f>
        <v>-13298</v>
      </c>
      <c r="I32" s="46">
        <v>0</v>
      </c>
      <c r="J32" s="60">
        <f>SUM(H32:I32)</f>
        <v>-13298</v>
      </c>
      <c r="K32" s="45">
        <f>'[1]Resultaträkning per GA 2011'!M33</f>
        <v>-5800</v>
      </c>
      <c r="L32" s="46">
        <v>0</v>
      </c>
      <c r="M32" s="60">
        <f>SUM(K32:L32)</f>
        <v>-5800</v>
      </c>
      <c r="N32" s="45">
        <f>'[1]Resultaträkning per GA 2011'!P33</f>
        <v>-232</v>
      </c>
      <c r="O32" s="46">
        <v>0</v>
      </c>
      <c r="P32" s="60">
        <f>SUM(N32:O32)</f>
        <v>-232</v>
      </c>
      <c r="Q32" s="45">
        <f>'[1]Resultaträkning per GA 2011'!S33</f>
        <v>-12452</v>
      </c>
      <c r="R32" s="46">
        <v>0</v>
      </c>
      <c r="S32" s="60">
        <f>SUM(Q32:R32)</f>
        <v>-12452</v>
      </c>
      <c r="T32" s="45">
        <f>B32+E32+H32+K32+N32+Q32</f>
        <v>-31782</v>
      </c>
      <c r="U32" s="61">
        <f t="shared" si="12"/>
        <v>0</v>
      </c>
      <c r="V32" s="60">
        <f>J32+M32+P32+S32</f>
        <v>-31782</v>
      </c>
      <c r="W32" s="110"/>
      <c r="X32" s="111"/>
      <c r="Y32" s="111"/>
      <c r="Z32" s="111"/>
      <c r="AA32" s="111"/>
      <c r="AB32" s="111"/>
      <c r="AC32" s="111"/>
      <c r="AD32" s="115"/>
      <c r="AE32" s="37"/>
      <c r="AF32" s="37"/>
      <c r="AG32" s="37"/>
      <c r="AH32" s="37"/>
      <c r="AI32" s="37"/>
    </row>
    <row r="33" spans="1:35" x14ac:dyDescent="0.2">
      <c r="A33" s="44" t="s">
        <v>35</v>
      </c>
      <c r="B33" s="45">
        <f>'[1]Resultaträkning per GA 2011'!D34</f>
        <v>0</v>
      </c>
      <c r="C33" s="46">
        <v>0</v>
      </c>
      <c r="D33" s="60">
        <v>0</v>
      </c>
      <c r="E33" s="45">
        <f>'[1]Resultaträkning per GA 2011'!E34</f>
        <v>0</v>
      </c>
      <c r="F33" s="46">
        <v>0</v>
      </c>
      <c r="G33" s="60">
        <f>SUM(E33:F33)</f>
        <v>0</v>
      </c>
      <c r="H33" s="45">
        <f>'[1]Resultaträkning per GA 2011'!H34</f>
        <v>914</v>
      </c>
      <c r="I33" s="46">
        <v>0</v>
      </c>
      <c r="J33" s="60">
        <f>SUM(H33:I33)</f>
        <v>914</v>
      </c>
      <c r="K33" s="45">
        <f>'[1]Resultaträkning per GA 2011'!M34</f>
        <v>399</v>
      </c>
      <c r="L33" s="46">
        <v>0</v>
      </c>
      <c r="M33" s="60">
        <f>SUM(K33:L33)</f>
        <v>399</v>
      </c>
      <c r="N33" s="45">
        <f>'[1]Resultaträkning per GA 2011'!P34</f>
        <v>16</v>
      </c>
      <c r="O33" s="46">
        <v>0</v>
      </c>
      <c r="P33" s="60">
        <f>SUM(N33:O33)</f>
        <v>16</v>
      </c>
      <c r="Q33" s="45">
        <f>'[1]Resultaträkning per GA 2011'!S34</f>
        <v>856</v>
      </c>
      <c r="R33" s="46">
        <v>0</v>
      </c>
      <c r="S33" s="60">
        <f>SUM(Q33:R33)</f>
        <v>856</v>
      </c>
      <c r="T33" s="45">
        <f>B33+E33+H33+K33+N33+Q33</f>
        <v>2185</v>
      </c>
      <c r="U33" s="61">
        <f t="shared" si="12"/>
        <v>0</v>
      </c>
      <c r="V33" s="60">
        <f>J33+M33+P33+S33</f>
        <v>2185</v>
      </c>
      <c r="W33" s="30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x14ac:dyDescent="0.2">
      <c r="A34" s="44"/>
      <c r="B34" s="45"/>
      <c r="C34" s="59"/>
      <c r="D34" s="60"/>
      <c r="E34" s="45"/>
      <c r="F34" s="59"/>
      <c r="G34" s="60"/>
      <c r="H34" s="45"/>
      <c r="I34" s="59"/>
      <c r="J34" s="60"/>
      <c r="K34" s="45"/>
      <c r="L34" s="59"/>
      <c r="M34" s="60"/>
      <c r="N34" s="45"/>
      <c r="O34" s="59"/>
      <c r="P34" s="60"/>
      <c r="Q34" s="45"/>
      <c r="R34" s="59"/>
      <c r="S34" s="60"/>
      <c r="T34" s="45"/>
      <c r="U34" s="59">
        <v>0</v>
      </c>
      <c r="V34" s="60"/>
      <c r="W34" s="37"/>
      <c r="X34" s="37"/>
      <c r="Y34" s="37"/>
      <c r="Z34" s="37"/>
      <c r="AC34" s="37"/>
      <c r="AD34" s="37"/>
      <c r="AE34" s="37"/>
      <c r="AF34" s="37"/>
      <c r="AG34" s="37"/>
      <c r="AH34" s="37"/>
      <c r="AI34" s="37"/>
    </row>
    <row r="35" spans="1:35" ht="15" x14ac:dyDescent="0.25">
      <c r="A35" s="55" t="s">
        <v>725</v>
      </c>
      <c r="B35" s="56">
        <f t="shared" ref="B35:T35" si="13">SUM(B31:B33)</f>
        <v>0</v>
      </c>
      <c r="C35" s="57">
        <f t="shared" si="13"/>
        <v>0</v>
      </c>
      <c r="D35" s="58">
        <f t="shared" si="13"/>
        <v>0</v>
      </c>
      <c r="E35" s="56">
        <f>SUM(E31:E33)</f>
        <v>0</v>
      </c>
      <c r="F35" s="57">
        <f t="shared" si="13"/>
        <v>0</v>
      </c>
      <c r="G35" s="58">
        <f t="shared" si="13"/>
        <v>0</v>
      </c>
      <c r="H35" s="56">
        <f t="shared" si="13"/>
        <v>-30526</v>
      </c>
      <c r="I35" s="57">
        <f t="shared" si="13"/>
        <v>0</v>
      </c>
      <c r="J35" s="58">
        <f>SUM(J31:J33)</f>
        <v>-30526</v>
      </c>
      <c r="K35" s="56">
        <f t="shared" si="13"/>
        <v>-12329</v>
      </c>
      <c r="L35" s="57">
        <f t="shared" si="13"/>
        <v>0</v>
      </c>
      <c r="M35" s="58">
        <f t="shared" si="13"/>
        <v>-12329</v>
      </c>
      <c r="N35" s="56">
        <f>SUM(N31:N33)</f>
        <v>-493</v>
      </c>
      <c r="O35" s="57">
        <f>SUM(O31:O33)</f>
        <v>0</v>
      </c>
      <c r="P35" s="58">
        <f>SUM(P31:P33)</f>
        <v>-493</v>
      </c>
      <c r="Q35" s="56">
        <f t="shared" si="13"/>
        <v>-26469</v>
      </c>
      <c r="R35" s="57">
        <f t="shared" si="13"/>
        <v>0</v>
      </c>
      <c r="S35" s="58">
        <f t="shared" si="13"/>
        <v>-26469</v>
      </c>
      <c r="T35" s="56">
        <f t="shared" si="13"/>
        <v>-69817</v>
      </c>
      <c r="U35" s="57">
        <f>SUM(U31:U34)</f>
        <v>0</v>
      </c>
      <c r="V35" s="58">
        <f>SUM(V31:V33)</f>
        <v>-69817</v>
      </c>
      <c r="W35" s="30"/>
      <c r="X35" s="120"/>
      <c r="Y35" s="37"/>
      <c r="Z35" s="37"/>
      <c r="AC35" s="37"/>
      <c r="AD35" s="37"/>
      <c r="AE35" s="37"/>
      <c r="AF35" s="37"/>
      <c r="AG35" s="37"/>
      <c r="AH35" s="37"/>
      <c r="AI35" s="37"/>
    </row>
    <row r="36" spans="1:35" x14ac:dyDescent="0.2">
      <c r="A36" s="44"/>
      <c r="B36" s="45"/>
      <c r="C36" s="59"/>
      <c r="D36" s="60"/>
      <c r="E36" s="45"/>
      <c r="F36" s="59"/>
      <c r="G36" s="60"/>
      <c r="H36" s="45"/>
      <c r="I36" s="59"/>
      <c r="J36" s="60"/>
      <c r="K36" s="45"/>
      <c r="L36" s="59"/>
      <c r="M36" s="60"/>
      <c r="N36" s="45"/>
      <c r="O36" s="59"/>
      <c r="P36" s="60"/>
      <c r="Q36" s="45"/>
      <c r="R36" s="59"/>
      <c r="S36" s="60"/>
      <c r="T36" s="45"/>
      <c r="U36" s="59"/>
      <c r="V36" s="60"/>
      <c r="W36" s="30"/>
      <c r="X36" s="120"/>
      <c r="Y36" s="37"/>
      <c r="Z36" s="37"/>
      <c r="AC36" s="37"/>
      <c r="AD36" s="37"/>
      <c r="AE36" s="37"/>
      <c r="AF36" s="37"/>
      <c r="AG36" s="37"/>
      <c r="AH36" s="37"/>
      <c r="AI36" s="37"/>
    </row>
    <row r="37" spans="1:35" ht="15" x14ac:dyDescent="0.25">
      <c r="A37" s="55" t="s">
        <v>36</v>
      </c>
      <c r="B37" s="55">
        <f>B26+B35</f>
        <v>0</v>
      </c>
      <c r="C37" s="55">
        <f t="shared" ref="C37:S37" si="14">C26+C35</f>
        <v>0</v>
      </c>
      <c r="D37" s="55">
        <f t="shared" si="14"/>
        <v>0</v>
      </c>
      <c r="E37" s="55">
        <f t="shared" si="14"/>
        <v>0</v>
      </c>
      <c r="F37" s="55">
        <f t="shared" si="14"/>
        <v>0</v>
      </c>
      <c r="G37" s="55">
        <f t="shared" si="14"/>
        <v>0</v>
      </c>
      <c r="H37" s="55">
        <f t="shared" si="14"/>
        <v>-255450</v>
      </c>
      <c r="I37" s="55">
        <f>I26+I35</f>
        <v>-157278.55600000001</v>
      </c>
      <c r="J37" s="55">
        <f>J26+J35</f>
        <v>-460526</v>
      </c>
      <c r="K37" s="55">
        <f t="shared" si="14"/>
        <v>-88408</v>
      </c>
      <c r="L37" s="55">
        <f t="shared" si="14"/>
        <v>-104000</v>
      </c>
      <c r="M37" s="55">
        <f t="shared" si="14"/>
        <v>-192329</v>
      </c>
      <c r="N37" s="55">
        <f>N26+N35</f>
        <v>-5693</v>
      </c>
      <c r="O37" s="55">
        <f>O26+O35</f>
        <v>0</v>
      </c>
      <c r="P37" s="55">
        <f>P26+P35</f>
        <v>-5493</v>
      </c>
      <c r="Q37" s="55">
        <f t="shared" si="14"/>
        <v>-379398</v>
      </c>
      <c r="R37" s="55">
        <f t="shared" si="14"/>
        <v>0</v>
      </c>
      <c r="S37" s="55">
        <f t="shared" si="14"/>
        <v>-331469</v>
      </c>
      <c r="T37" s="55">
        <f>B37+E37+H37+K37+N37+Q37</f>
        <v>-728949</v>
      </c>
      <c r="U37" s="55">
        <f>C37+F37+I37+L37+R37</f>
        <v>-261278.55600000001</v>
      </c>
      <c r="V37" s="55">
        <f>V26+V35</f>
        <v>-989817</v>
      </c>
      <c r="W37" s="30"/>
      <c r="X37" s="120"/>
      <c r="AC37" s="37"/>
      <c r="AD37" s="37"/>
      <c r="AE37" s="37"/>
      <c r="AF37" s="37"/>
      <c r="AG37" s="37"/>
      <c r="AH37" s="37"/>
      <c r="AI37" s="37"/>
    </row>
    <row r="38" spans="1:35" x14ac:dyDescent="0.2">
      <c r="A38" s="62"/>
      <c r="B38" s="63"/>
      <c r="C38" s="64"/>
      <c r="D38" s="65"/>
      <c r="E38" s="63"/>
      <c r="F38" s="64"/>
      <c r="G38" s="65"/>
      <c r="H38" s="63"/>
      <c r="I38" s="64"/>
      <c r="J38" s="65"/>
      <c r="K38" s="63"/>
      <c r="L38" s="64"/>
      <c r="M38" s="65"/>
      <c r="N38" s="63"/>
      <c r="O38" s="64"/>
      <c r="P38" s="65"/>
      <c r="Q38" s="63"/>
      <c r="R38" s="64"/>
      <c r="S38" s="65"/>
      <c r="T38" s="63"/>
      <c r="U38" s="64"/>
      <c r="V38" s="65"/>
      <c r="W38" s="37"/>
      <c r="X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 ht="15.75" thickBot="1" x14ac:dyDescent="0.3">
      <c r="A39" s="29" t="s">
        <v>37</v>
      </c>
      <c r="B39" s="66">
        <f>B28+B35</f>
        <v>0</v>
      </c>
      <c r="C39" s="67">
        <f t="shared" ref="C39:S39" si="15">C28+C35</f>
        <v>0</v>
      </c>
      <c r="D39" s="68">
        <f t="shared" si="15"/>
        <v>0</v>
      </c>
      <c r="E39" s="66">
        <f>E28+E35</f>
        <v>0</v>
      </c>
      <c r="F39" s="67">
        <f t="shared" si="15"/>
        <v>0</v>
      </c>
      <c r="G39" s="68">
        <f t="shared" si="15"/>
        <v>0</v>
      </c>
      <c r="H39" s="66">
        <f t="shared" si="15"/>
        <v>49984</v>
      </c>
      <c r="I39" s="67">
        <f>I28+I35</f>
        <v>-162316.55600000001</v>
      </c>
      <c r="J39" s="68">
        <f>J28+J35</f>
        <v>-82526</v>
      </c>
      <c r="K39" s="66">
        <f t="shared" si="15"/>
        <v>54449</v>
      </c>
      <c r="L39" s="67">
        <f t="shared" si="15"/>
        <v>-95207</v>
      </c>
      <c r="M39" s="68">
        <f t="shared" si="15"/>
        <v>16671</v>
      </c>
      <c r="N39" s="66">
        <f>N28+N35</f>
        <v>-971</v>
      </c>
      <c r="O39" s="67">
        <f>O28+O35</f>
        <v>1278</v>
      </c>
      <c r="P39" s="68">
        <f>P28+P35</f>
        <v>-493</v>
      </c>
      <c r="Q39" s="66">
        <f t="shared" si="15"/>
        <v>13902</v>
      </c>
      <c r="R39" s="67">
        <f t="shared" si="15"/>
        <v>0</v>
      </c>
      <c r="S39" s="68">
        <f t="shared" si="15"/>
        <v>15531</v>
      </c>
      <c r="T39" s="66">
        <f>T28+T35</f>
        <v>117364</v>
      </c>
      <c r="U39" s="67">
        <f>U28+U35</f>
        <v>-256245.55600000001</v>
      </c>
      <c r="V39" s="68">
        <f>V28+V35</f>
        <v>-50817</v>
      </c>
      <c r="W39" s="37"/>
      <c r="X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 ht="15" thickTop="1" x14ac:dyDescent="0.2">
      <c r="A40" s="28"/>
      <c r="B40" s="69"/>
      <c r="C40" s="70"/>
      <c r="D40" s="69"/>
      <c r="E40" s="69"/>
      <c r="F40" s="70"/>
      <c r="G40" s="69"/>
      <c r="H40" s="69"/>
      <c r="I40" s="70"/>
      <c r="J40" s="69"/>
      <c r="K40" s="69"/>
      <c r="L40" s="70"/>
      <c r="M40" s="69"/>
      <c r="N40" s="69"/>
      <c r="O40" s="70"/>
      <c r="P40" s="69"/>
      <c r="Q40" s="69"/>
      <c r="R40" s="70"/>
      <c r="S40" s="69"/>
      <c r="T40" s="69"/>
      <c r="U40" s="70"/>
      <c r="V40" s="71"/>
      <c r="W40" s="37"/>
      <c r="X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ht="15" outlineLevel="1" thickBot="1" x14ac:dyDescent="0.25">
      <c r="A41" s="28"/>
      <c r="B41" s="69"/>
      <c r="C41" s="70"/>
      <c r="D41" s="69"/>
      <c r="E41" s="69"/>
      <c r="F41" s="70"/>
      <c r="G41" s="69"/>
      <c r="H41" s="69"/>
      <c r="I41" s="70"/>
      <c r="J41" s="69"/>
      <c r="K41" s="69"/>
      <c r="L41" s="70"/>
      <c r="M41" s="69"/>
      <c r="N41" s="69"/>
      <c r="O41" s="70"/>
      <c r="P41" s="69"/>
      <c r="Q41" s="69"/>
      <c r="R41" s="70"/>
      <c r="S41" s="69"/>
      <c r="T41" s="69"/>
      <c r="U41" s="70"/>
      <c r="V41" s="71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 s="74" customFormat="1" ht="15.75" outlineLevel="1" thickBot="1" x14ac:dyDescent="0.3">
      <c r="A42" s="160" t="s">
        <v>731</v>
      </c>
      <c r="B42" s="161">
        <f>B5+B14+B26+B35</f>
        <v>0</v>
      </c>
      <c r="C42" s="162">
        <f>C14+C26+C35</f>
        <v>0</v>
      </c>
      <c r="D42" s="163">
        <f>SUM(B42:C42)</f>
        <v>0</v>
      </c>
      <c r="E42" s="161">
        <f>E5+E14+E26+E35</f>
        <v>0</v>
      </c>
      <c r="F42" s="162">
        <f>F14+F26+F35</f>
        <v>0</v>
      </c>
      <c r="G42" s="163">
        <f>SUM(E42:F42)</f>
        <v>0</v>
      </c>
      <c r="H42" s="161">
        <f>H5+H14+H26+H35</f>
        <v>314187</v>
      </c>
      <c r="I42" s="162">
        <f>I14+I26+I35</f>
        <v>-162316.55600000001</v>
      </c>
      <c r="J42" s="161">
        <f>J5+J39</f>
        <v>53686.51999999999</v>
      </c>
      <c r="K42" s="161">
        <f>K5+K14+K26+K35</f>
        <v>195897</v>
      </c>
      <c r="L42" s="162">
        <f>L14+L26+L35</f>
        <v>-95207</v>
      </c>
      <c r="M42" s="163">
        <f>M5+M39</f>
        <v>99081.89</v>
      </c>
      <c r="N42" s="161">
        <f>N5+N14+N26+N35</f>
        <v>6258</v>
      </c>
      <c r="O42" s="162">
        <f>O14+O26+O35</f>
        <v>1278</v>
      </c>
      <c r="P42" s="163">
        <f>P5+P39</f>
        <v>5463.66</v>
      </c>
      <c r="Q42" s="161">
        <f>Q5+Q14+Q26+Q35</f>
        <v>35297</v>
      </c>
      <c r="R42" s="162">
        <f>R14+R26+R35</f>
        <v>0</v>
      </c>
      <c r="S42" s="163">
        <f>S5+S39</f>
        <v>130839.89</v>
      </c>
      <c r="T42" s="161">
        <f>B42+E42+H42+K42+N42+Q42</f>
        <v>551639</v>
      </c>
      <c r="U42" s="162">
        <f>C42+F42+I42+L42+O42+R42</f>
        <v>-256245.55600000001</v>
      </c>
      <c r="V42" s="163">
        <f>V5+V39</f>
        <v>289071.95999999996</v>
      </c>
      <c r="W42" s="72"/>
      <c r="X42" s="7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</row>
    <row r="43" spans="1:35" outlineLevel="1" x14ac:dyDescent="0.2">
      <c r="A43" s="20"/>
      <c r="B43" s="69"/>
      <c r="C43" s="70"/>
      <c r="D43" s="69"/>
      <c r="E43" s="69"/>
      <c r="F43" s="70"/>
      <c r="G43" s="69"/>
      <c r="H43" s="69"/>
      <c r="I43" s="70"/>
      <c r="J43" s="69"/>
      <c r="K43" s="69"/>
      <c r="L43" s="70"/>
      <c r="M43" s="69"/>
      <c r="N43" s="69"/>
      <c r="O43" s="69"/>
      <c r="P43" s="69"/>
      <c r="Q43" s="69"/>
      <c r="R43" s="70"/>
      <c r="S43" s="69"/>
      <c r="T43" s="69"/>
      <c r="U43" s="70"/>
      <c r="V43" s="69"/>
      <c r="W43" s="69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s="76" customFormat="1" ht="15" outlineLevel="1" x14ac:dyDescent="0.25">
      <c r="A44" s="151"/>
      <c r="B44" s="152"/>
      <c r="C44" s="153"/>
      <c r="D44" s="152"/>
      <c r="E44" s="152"/>
      <c r="F44" s="153"/>
      <c r="G44" s="152"/>
      <c r="H44" s="152"/>
      <c r="I44" s="153"/>
      <c r="J44" s="168"/>
      <c r="K44" s="168"/>
      <c r="L44" s="169"/>
      <c r="M44" s="168"/>
      <c r="N44" s="168"/>
      <c r="O44" s="168"/>
      <c r="P44" s="168"/>
      <c r="Q44" s="168"/>
      <c r="R44" s="169"/>
      <c r="S44" s="168"/>
      <c r="T44" s="124"/>
      <c r="U44" s="125"/>
      <c r="V44" s="124"/>
      <c r="W44" s="15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</row>
    <row r="45" spans="1:35" s="76" customFormat="1" outlineLevel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1"/>
      <c r="L45" s="171"/>
      <c r="M45" s="123"/>
      <c r="N45" s="123"/>
      <c r="O45" s="123"/>
      <c r="P45" s="123"/>
      <c r="Q45" s="124"/>
      <c r="R45" s="125"/>
      <c r="S45" s="126"/>
      <c r="T45" s="124"/>
      <c r="U45" s="125"/>
      <c r="V45" s="124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</row>
    <row r="46" spans="1:35" s="76" customFormat="1" outlineLevel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54"/>
      <c r="L46" s="154"/>
      <c r="M46" s="123"/>
      <c r="N46" s="123"/>
      <c r="O46" s="123"/>
      <c r="P46" s="123"/>
      <c r="Q46" s="124"/>
      <c r="R46" s="125"/>
      <c r="S46" s="126"/>
      <c r="T46" s="124"/>
      <c r="U46" s="125"/>
      <c r="V46" s="124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</row>
    <row r="47" spans="1:35" s="76" customFormat="1" x14ac:dyDescent="0.2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1"/>
      <c r="L47" s="171"/>
      <c r="M47" s="123"/>
      <c r="N47" s="123"/>
      <c r="O47" s="123"/>
      <c r="P47" s="123"/>
      <c r="Q47" s="124"/>
      <c r="R47" s="125"/>
      <c r="S47" s="124"/>
      <c r="T47" s="124"/>
      <c r="U47" s="125"/>
      <c r="V47" s="124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</row>
    <row r="48" spans="1:35" x14ac:dyDescent="0.2">
      <c r="A48" s="127"/>
      <c r="B48" s="128"/>
      <c r="C48" s="129"/>
      <c r="D48" s="128"/>
      <c r="E48" s="128"/>
      <c r="F48" s="129"/>
      <c r="G48" s="128"/>
      <c r="H48" s="128"/>
      <c r="I48" s="129"/>
      <c r="J48" s="128"/>
      <c r="K48" s="130"/>
      <c r="L48" s="131"/>
      <c r="M48" s="130"/>
      <c r="N48" s="128"/>
      <c r="O48" s="128"/>
      <c r="P48" s="128"/>
      <c r="Q48" s="128"/>
      <c r="R48" s="129"/>
      <c r="S48" s="128"/>
      <c r="T48" s="128"/>
      <c r="U48" s="129"/>
      <c r="V48" s="128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x14ac:dyDescent="0.2">
      <c r="B49" s="37"/>
      <c r="C49" s="77"/>
      <c r="D49" s="37"/>
      <c r="E49" s="37"/>
      <c r="F49" s="77"/>
      <c r="G49" s="37"/>
      <c r="H49" s="37"/>
      <c r="I49" s="77"/>
      <c r="J49" s="37"/>
      <c r="K49" s="37"/>
      <c r="L49" s="77"/>
      <c r="M49" s="78"/>
      <c r="N49" s="37"/>
      <c r="O49" s="37"/>
      <c r="P49" s="37"/>
      <c r="Q49" s="37"/>
      <c r="R49" s="77"/>
      <c r="S49" s="37"/>
      <c r="T49" s="37"/>
      <c r="U49" s="7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x14ac:dyDescent="0.2">
      <c r="B50" s="37"/>
      <c r="C50" s="77"/>
      <c r="D50" s="37"/>
      <c r="E50" s="37"/>
      <c r="F50" s="77"/>
      <c r="G50" s="37"/>
      <c r="H50" s="37"/>
      <c r="I50" s="77"/>
      <c r="J50" s="37"/>
      <c r="K50" s="37"/>
      <c r="L50" s="77"/>
      <c r="M50" s="37"/>
      <c r="N50" s="37"/>
      <c r="O50" s="37"/>
      <c r="P50" s="37"/>
      <c r="Q50" s="37"/>
      <c r="R50" s="77"/>
      <c r="S50" s="37"/>
      <c r="T50" s="37"/>
      <c r="U50" s="7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x14ac:dyDescent="0.2">
      <c r="B51" s="37"/>
      <c r="C51" s="77"/>
      <c r="D51" s="37"/>
      <c r="E51" s="37"/>
      <c r="F51" s="77"/>
      <c r="G51" s="37"/>
      <c r="H51" s="37"/>
      <c r="I51" s="77"/>
      <c r="J51" s="37"/>
      <c r="K51" s="37"/>
      <c r="L51" s="77"/>
      <c r="M51" s="37"/>
      <c r="N51" s="37"/>
      <c r="O51" s="37"/>
      <c r="P51" s="37"/>
      <c r="Q51" s="37"/>
      <c r="R51" s="77"/>
      <c r="S51" s="37"/>
      <c r="T51" s="37"/>
      <c r="U51" s="7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x14ac:dyDescent="0.2">
      <c r="B52" s="37"/>
      <c r="C52" s="77"/>
      <c r="D52" s="37"/>
      <c r="E52" s="37"/>
      <c r="F52" s="77"/>
      <c r="G52" s="37"/>
      <c r="H52" s="37"/>
      <c r="I52" s="77"/>
      <c r="J52" s="37"/>
      <c r="K52" s="37"/>
      <c r="L52" s="77"/>
      <c r="M52" s="37"/>
      <c r="N52" s="37"/>
      <c r="O52" s="37"/>
      <c r="P52" s="37"/>
      <c r="Q52" s="37"/>
      <c r="R52" s="77"/>
      <c r="S52" s="37"/>
      <c r="T52" s="37"/>
      <c r="U52" s="7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x14ac:dyDescent="0.2">
      <c r="B53" s="37"/>
      <c r="C53" s="77"/>
      <c r="D53" s="37"/>
      <c r="E53" s="37"/>
      <c r="F53" s="77"/>
      <c r="G53" s="37"/>
      <c r="H53" s="37"/>
      <c r="I53" s="77"/>
      <c r="J53" s="37"/>
      <c r="K53" s="37"/>
      <c r="L53" s="77"/>
      <c r="M53" s="37"/>
      <c r="N53" s="37"/>
      <c r="O53" s="37"/>
      <c r="P53" s="37"/>
      <c r="Q53" s="37"/>
      <c r="R53" s="77"/>
      <c r="S53" s="37"/>
      <c r="T53" s="37"/>
      <c r="U53" s="7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x14ac:dyDescent="0.2">
      <c r="B54" s="37"/>
      <c r="C54" s="77"/>
      <c r="D54" s="37"/>
      <c r="E54" s="37"/>
      <c r="F54" s="77"/>
      <c r="G54" s="37"/>
      <c r="H54" s="37"/>
      <c r="I54" s="77"/>
      <c r="J54" s="37"/>
      <c r="K54" s="37"/>
      <c r="L54" s="77"/>
      <c r="M54" s="37"/>
      <c r="N54" s="37"/>
      <c r="O54" s="37"/>
      <c r="P54" s="37"/>
      <c r="Q54" s="37"/>
      <c r="R54" s="77"/>
      <c r="S54" s="37"/>
      <c r="T54" s="37"/>
      <c r="U54" s="7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x14ac:dyDescent="0.2">
      <c r="B55" s="37"/>
      <c r="C55" s="77"/>
      <c r="D55" s="37"/>
      <c r="E55" s="37"/>
      <c r="F55" s="77"/>
      <c r="G55" s="37"/>
      <c r="H55" s="37"/>
      <c r="I55" s="77"/>
      <c r="J55" s="37"/>
      <c r="K55" s="37"/>
      <c r="L55" s="77"/>
      <c r="M55" s="37"/>
      <c r="N55" s="37"/>
      <c r="O55" s="37"/>
      <c r="P55" s="37"/>
      <c r="Q55" s="37"/>
      <c r="R55" s="77"/>
      <c r="S55" s="37"/>
      <c r="T55" s="37"/>
      <c r="U55" s="7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x14ac:dyDescent="0.2">
      <c r="B56" s="37"/>
      <c r="C56" s="77"/>
      <c r="D56" s="37"/>
      <c r="E56" s="37"/>
      <c r="F56" s="77"/>
      <c r="G56" s="37"/>
      <c r="H56" s="37"/>
      <c r="I56" s="77"/>
      <c r="J56" s="37"/>
      <c r="K56" s="37"/>
      <c r="L56" s="77"/>
      <c r="M56" s="37"/>
      <c r="N56" s="37"/>
      <c r="O56" s="37"/>
      <c r="P56" s="37"/>
      <c r="Q56" s="37"/>
      <c r="R56" s="77"/>
      <c r="S56" s="37"/>
      <c r="T56" s="37"/>
      <c r="U56" s="7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x14ac:dyDescent="0.2">
      <c r="B57" s="37"/>
      <c r="C57" s="77"/>
      <c r="D57" s="37"/>
      <c r="E57" s="37"/>
      <c r="F57" s="77"/>
      <c r="G57" s="37"/>
      <c r="H57" s="37"/>
      <c r="I57" s="77"/>
      <c r="J57" s="37"/>
      <c r="K57" s="37"/>
      <c r="L57" s="77"/>
      <c r="M57" s="37"/>
      <c r="N57" s="37"/>
      <c r="O57" s="37"/>
      <c r="P57" s="37"/>
      <c r="Q57" s="37"/>
      <c r="R57" s="77"/>
      <c r="S57" s="37"/>
      <c r="T57" s="37"/>
      <c r="U57" s="7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x14ac:dyDescent="0.2">
      <c r="B58" s="37"/>
      <c r="C58" s="77"/>
      <c r="D58" s="37"/>
      <c r="E58" s="37"/>
      <c r="F58" s="77"/>
      <c r="G58" s="37"/>
      <c r="H58" s="37"/>
      <c r="I58" s="77"/>
      <c r="J58" s="37"/>
      <c r="K58" s="37"/>
      <c r="L58" s="77"/>
      <c r="M58" s="37"/>
      <c r="N58" s="37"/>
      <c r="O58" s="37"/>
      <c r="P58" s="37"/>
      <c r="Q58" s="37"/>
      <c r="R58" s="77"/>
      <c r="S58" s="37"/>
      <c r="T58" s="37"/>
      <c r="U58" s="7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x14ac:dyDescent="0.2">
      <c r="B59" s="37"/>
      <c r="C59" s="77"/>
      <c r="D59" s="37"/>
      <c r="E59" s="37"/>
      <c r="F59" s="77"/>
      <c r="G59" s="37"/>
      <c r="H59" s="37"/>
      <c r="I59" s="77"/>
      <c r="J59" s="37"/>
      <c r="N59" s="37"/>
      <c r="O59" s="37"/>
      <c r="P59" s="37"/>
      <c r="Q59" s="37"/>
      <c r="R59" s="77"/>
      <c r="S59" s="37"/>
      <c r="T59" s="37"/>
      <c r="U59" s="7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</sheetData>
  <mergeCells count="5">
    <mergeCell ref="A45:J45"/>
    <mergeCell ref="K45:L45"/>
    <mergeCell ref="A46:J46"/>
    <mergeCell ref="A47:J47"/>
    <mergeCell ref="K47:L47"/>
  </mergeCells>
  <pageMargins left="0.21" right="0.21" top="0.52" bottom="0.51" header="0.5" footer="0.5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1" sqref="D11"/>
    </sheetView>
  </sheetViews>
  <sheetFormatPr defaultRowHeight="14.25" x14ac:dyDescent="0.2"/>
  <cols>
    <col min="3" max="4" width="11.875" bestFit="1" customWidth="1"/>
    <col min="5" max="5" width="9.875" bestFit="1" customWidth="1"/>
    <col min="6" max="6" width="11.875" bestFit="1" customWidth="1"/>
    <col min="8" max="8" width="25.5" bestFit="1" customWidth="1"/>
  </cols>
  <sheetData>
    <row r="1" spans="1:9" ht="15" thickBot="1" x14ac:dyDescent="0.25"/>
    <row r="2" spans="1:9" ht="15" x14ac:dyDescent="0.25">
      <c r="A2" s="83">
        <v>20120101</v>
      </c>
      <c r="B2" s="89"/>
      <c r="C2" s="90" t="s">
        <v>42</v>
      </c>
      <c r="D2" s="91" t="s">
        <v>43</v>
      </c>
      <c r="E2" s="91" t="s">
        <v>5</v>
      </c>
      <c r="F2" s="92" t="s">
        <v>44</v>
      </c>
      <c r="G2" s="98"/>
      <c r="H2" s="99" t="s">
        <v>46</v>
      </c>
      <c r="I2" s="4"/>
    </row>
    <row r="3" spans="1:9" x14ac:dyDescent="0.2">
      <c r="A3" s="87" t="s">
        <v>45</v>
      </c>
      <c r="B3" s="20"/>
      <c r="C3" s="93">
        <v>376771.9</v>
      </c>
      <c r="D3" s="88">
        <v>195520.42</v>
      </c>
      <c r="E3" s="88">
        <f>294.33+1292.9+1292.9+1307.1</f>
        <v>4187.2299999999996</v>
      </c>
      <c r="F3" s="94">
        <f>244990.39-1292.9-1292.9-1307.1</f>
        <v>241097.49000000002</v>
      </c>
      <c r="G3" s="28"/>
      <c r="H3" s="101">
        <f>845540-2700-370</f>
        <v>842470</v>
      </c>
      <c r="I3" s="21"/>
    </row>
    <row r="4" spans="1:9" x14ac:dyDescent="0.2">
      <c r="A4" s="84">
        <v>20121130</v>
      </c>
      <c r="B4" s="20"/>
      <c r="C4" s="28"/>
      <c r="D4" s="88"/>
      <c r="E4" s="88"/>
      <c r="F4" s="94"/>
      <c r="G4" s="28"/>
      <c r="H4" s="20"/>
      <c r="I4" s="21"/>
    </row>
    <row r="5" spans="1:9" ht="15" thickBot="1" x14ac:dyDescent="0.25">
      <c r="A5" s="85"/>
      <c r="B5" s="86"/>
      <c r="C5" s="95"/>
      <c r="D5" s="96"/>
      <c r="E5" s="96"/>
      <c r="F5" s="97"/>
      <c r="G5" s="100"/>
      <c r="H5" s="53"/>
      <c r="I5" s="54"/>
    </row>
    <row r="6" spans="1:9" x14ac:dyDescent="0.2">
      <c r="C6" s="82"/>
      <c r="D6" s="82"/>
      <c r="E6" s="82"/>
      <c r="F6" s="82"/>
    </row>
    <row r="7" spans="1:9" x14ac:dyDescent="0.2">
      <c r="C7" s="82"/>
      <c r="D7" s="82"/>
      <c r="E7" s="82"/>
      <c r="F7" s="82"/>
    </row>
    <row r="8" spans="1:9" x14ac:dyDescent="0.2">
      <c r="C8" s="82"/>
      <c r="D8" s="82"/>
      <c r="E8" s="82"/>
      <c r="F8" s="82"/>
    </row>
    <row r="9" spans="1:9" x14ac:dyDescent="0.2">
      <c r="C9" s="82"/>
      <c r="D9" s="82"/>
      <c r="E9" s="82"/>
      <c r="F9" s="82"/>
    </row>
    <row r="10" spans="1:9" x14ac:dyDescent="0.2">
      <c r="C10" s="82" t="s">
        <v>42</v>
      </c>
      <c r="D10" s="82"/>
      <c r="E10" s="82"/>
      <c r="F10" s="82"/>
    </row>
    <row r="11" spans="1:9" x14ac:dyDescent="0.2">
      <c r="C11" t="s">
        <v>43</v>
      </c>
    </row>
    <row r="12" spans="1:9" x14ac:dyDescent="0.2">
      <c r="C12" t="s">
        <v>5</v>
      </c>
    </row>
    <row r="13" spans="1:9" x14ac:dyDescent="0.2">
      <c r="C13" s="82" t="s">
        <v>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selection activeCell="K6" sqref="K6"/>
    </sheetView>
  </sheetViews>
  <sheetFormatPr defaultRowHeight="14.25" x14ac:dyDescent="0.2"/>
  <cols>
    <col min="6" max="6" width="7.875" bestFit="1" customWidth="1"/>
    <col min="7" max="7" width="10.625" bestFit="1" customWidth="1"/>
  </cols>
  <sheetData>
    <row r="1" spans="1:11" x14ac:dyDescent="0.2">
      <c r="A1" s="102" t="s">
        <v>47</v>
      </c>
    </row>
    <row r="2" spans="1:11" ht="38.25" x14ac:dyDescent="0.2">
      <c r="A2" s="103" t="s">
        <v>48</v>
      </c>
      <c r="B2" s="103" t="s">
        <v>49</v>
      </c>
      <c r="C2" s="103" t="s">
        <v>50</v>
      </c>
      <c r="D2" s="103" t="s">
        <v>51</v>
      </c>
      <c r="E2" s="103" t="s">
        <v>52</v>
      </c>
      <c r="F2" s="103" t="s">
        <v>53</v>
      </c>
      <c r="G2" s="103" t="s">
        <v>54</v>
      </c>
    </row>
    <row r="3" spans="1:11" ht="42.75" x14ac:dyDescent="0.2">
      <c r="A3" s="104" t="s">
        <v>55</v>
      </c>
      <c r="B3" s="105" t="s">
        <v>56</v>
      </c>
      <c r="C3" s="106">
        <v>41088</v>
      </c>
      <c r="D3" s="104">
        <v>2012</v>
      </c>
      <c r="E3" s="104">
        <v>2420</v>
      </c>
      <c r="F3" s="104">
        <v>2420</v>
      </c>
      <c r="G3" s="106">
        <v>41239</v>
      </c>
    </row>
    <row r="4" spans="1:11" ht="28.5" x14ac:dyDescent="0.2">
      <c r="A4" s="104" t="s">
        <v>57</v>
      </c>
      <c r="B4" s="105" t="s">
        <v>58</v>
      </c>
      <c r="C4" s="106">
        <v>41088</v>
      </c>
      <c r="D4" s="104">
        <v>2012</v>
      </c>
      <c r="E4" s="104">
        <v>2420</v>
      </c>
      <c r="F4" s="104">
        <v>2420</v>
      </c>
      <c r="G4" s="106">
        <v>41190</v>
      </c>
    </row>
    <row r="5" spans="1:11" ht="42.75" x14ac:dyDescent="0.2">
      <c r="A5" s="104" t="s">
        <v>59</v>
      </c>
      <c r="B5" s="105" t="s">
        <v>60</v>
      </c>
      <c r="C5" s="106">
        <v>41088</v>
      </c>
      <c r="D5" s="104">
        <v>2012</v>
      </c>
      <c r="E5" s="104">
        <v>2300</v>
      </c>
      <c r="F5" s="104">
        <v>2300</v>
      </c>
      <c r="G5" s="106">
        <v>41184</v>
      </c>
      <c r="K5">
        <f>15390+Blad1!B7</f>
        <v>15390</v>
      </c>
    </row>
    <row r="6" spans="1:11" ht="42.75" x14ac:dyDescent="0.2">
      <c r="A6" s="104" t="s">
        <v>61</v>
      </c>
      <c r="B6" s="105" t="s">
        <v>62</v>
      </c>
      <c r="C6" s="106">
        <v>41088</v>
      </c>
      <c r="D6" s="104">
        <v>2012</v>
      </c>
      <c r="E6" s="104">
        <v>3600</v>
      </c>
      <c r="F6" s="104">
        <v>3600</v>
      </c>
      <c r="G6" s="106">
        <v>41179</v>
      </c>
    </row>
    <row r="7" spans="1:11" ht="42.75" x14ac:dyDescent="0.2">
      <c r="A7" s="104" t="s">
        <v>63</v>
      </c>
      <c r="B7" s="105" t="s">
        <v>64</v>
      </c>
      <c r="C7" s="106">
        <v>41088</v>
      </c>
      <c r="D7" s="104">
        <v>2012</v>
      </c>
      <c r="E7" s="104">
        <v>2050</v>
      </c>
      <c r="F7" s="104">
        <v>2050</v>
      </c>
      <c r="G7" s="106">
        <v>41176</v>
      </c>
    </row>
    <row r="8" spans="1:11" ht="42.75" x14ac:dyDescent="0.2">
      <c r="A8" s="104" t="s">
        <v>65</v>
      </c>
      <c r="B8" s="105" t="s">
        <v>66</v>
      </c>
      <c r="C8" s="106">
        <v>41088</v>
      </c>
      <c r="D8" s="104">
        <v>2012</v>
      </c>
      <c r="E8" s="104">
        <v>2050</v>
      </c>
      <c r="F8" s="104">
        <v>2050</v>
      </c>
      <c r="G8" s="106">
        <v>41170</v>
      </c>
    </row>
    <row r="9" spans="1:11" ht="38.25" x14ac:dyDescent="0.2">
      <c r="A9" s="104" t="s">
        <v>67</v>
      </c>
      <c r="B9" s="105" t="s">
        <v>68</v>
      </c>
      <c r="C9" s="106">
        <v>41088</v>
      </c>
      <c r="D9" s="104">
        <v>2012</v>
      </c>
      <c r="E9" s="104">
        <v>2420</v>
      </c>
      <c r="F9" s="104">
        <v>2420</v>
      </c>
      <c r="G9" s="106">
        <v>41169</v>
      </c>
    </row>
    <row r="10" spans="1:11" ht="42.75" x14ac:dyDescent="0.2">
      <c r="A10" s="104" t="s">
        <v>69</v>
      </c>
      <c r="B10" s="105" t="s">
        <v>70</v>
      </c>
      <c r="C10" s="106">
        <v>41088</v>
      </c>
      <c r="D10" s="104">
        <v>2012</v>
      </c>
      <c r="E10" s="104">
        <v>2420</v>
      </c>
      <c r="F10" s="104">
        <v>2420</v>
      </c>
      <c r="G10" s="106">
        <v>41166</v>
      </c>
    </row>
    <row r="11" spans="1:11" ht="42.75" x14ac:dyDescent="0.2">
      <c r="A11" s="104" t="s">
        <v>71</v>
      </c>
      <c r="B11" s="105" t="s">
        <v>72</v>
      </c>
      <c r="C11" s="106">
        <v>41088</v>
      </c>
      <c r="D11" s="104">
        <v>2012</v>
      </c>
      <c r="E11" s="104">
        <v>2050</v>
      </c>
      <c r="F11" s="104">
        <v>2050</v>
      </c>
      <c r="G11" s="106">
        <v>41165</v>
      </c>
    </row>
    <row r="12" spans="1:11" ht="42.75" x14ac:dyDescent="0.2">
      <c r="A12" s="104" t="s">
        <v>73</v>
      </c>
      <c r="B12" s="105" t="s">
        <v>74</v>
      </c>
      <c r="C12" s="106">
        <v>41088</v>
      </c>
      <c r="D12" s="104">
        <v>2012</v>
      </c>
      <c r="E12" s="104">
        <v>1100</v>
      </c>
      <c r="F12" s="104">
        <v>1100</v>
      </c>
      <c r="G12" s="106">
        <v>41164</v>
      </c>
    </row>
    <row r="13" spans="1:11" ht="42.75" x14ac:dyDescent="0.2">
      <c r="A13" s="104" t="s">
        <v>75</v>
      </c>
      <c r="B13" s="105" t="s">
        <v>76</v>
      </c>
      <c r="C13" s="106">
        <v>41088</v>
      </c>
      <c r="D13" s="104">
        <v>2012</v>
      </c>
      <c r="E13" s="104">
        <v>2300</v>
      </c>
      <c r="F13" s="104">
        <v>2300</v>
      </c>
      <c r="G13" s="106">
        <v>41163</v>
      </c>
    </row>
    <row r="14" spans="1:11" ht="42.75" x14ac:dyDescent="0.2">
      <c r="A14" s="104" t="s">
        <v>77</v>
      </c>
      <c r="B14" s="105" t="s">
        <v>78</v>
      </c>
      <c r="C14" s="106">
        <v>41088</v>
      </c>
      <c r="D14" s="104">
        <v>2012</v>
      </c>
      <c r="E14" s="104">
        <v>2050</v>
      </c>
      <c r="F14" s="104">
        <v>2050</v>
      </c>
      <c r="G14" s="106">
        <v>41155</v>
      </c>
    </row>
    <row r="15" spans="1:11" ht="42.75" x14ac:dyDescent="0.2">
      <c r="A15" s="104" t="s">
        <v>79</v>
      </c>
      <c r="B15" s="105" t="s">
        <v>80</v>
      </c>
      <c r="C15" s="106">
        <v>41088</v>
      </c>
      <c r="D15" s="104">
        <v>2012</v>
      </c>
      <c r="E15" s="104">
        <v>3600</v>
      </c>
      <c r="F15" s="104">
        <v>3600</v>
      </c>
      <c r="G15" s="106">
        <v>41152</v>
      </c>
    </row>
    <row r="16" spans="1:11" ht="42.75" x14ac:dyDescent="0.2">
      <c r="A16" s="104" t="s">
        <v>81</v>
      </c>
      <c r="B16" s="105" t="s">
        <v>82</v>
      </c>
      <c r="C16" s="106">
        <v>41088</v>
      </c>
      <c r="D16" s="104">
        <v>2012</v>
      </c>
      <c r="E16" s="104">
        <v>2050</v>
      </c>
      <c r="F16" s="104">
        <v>2050</v>
      </c>
      <c r="G16" s="106">
        <v>41134</v>
      </c>
    </row>
    <row r="17" spans="1:7" ht="42.75" x14ac:dyDescent="0.2">
      <c r="A17" s="104" t="s">
        <v>83</v>
      </c>
      <c r="B17" s="105" t="s">
        <v>84</v>
      </c>
      <c r="C17" s="106">
        <v>41088</v>
      </c>
      <c r="D17" s="104">
        <v>2012</v>
      </c>
      <c r="E17" s="104">
        <v>3600</v>
      </c>
      <c r="F17" s="104">
        <v>3600</v>
      </c>
      <c r="G17" s="106">
        <v>41122</v>
      </c>
    </row>
    <row r="18" spans="1:7" ht="42.75" x14ac:dyDescent="0.2">
      <c r="A18" s="104" t="s">
        <v>85</v>
      </c>
      <c r="B18" s="105" t="s">
        <v>86</v>
      </c>
      <c r="C18" s="106">
        <v>41088</v>
      </c>
      <c r="D18" s="104">
        <v>2012</v>
      </c>
      <c r="E18" s="104">
        <v>2050</v>
      </c>
      <c r="F18" s="104">
        <v>2050</v>
      </c>
      <c r="G18" s="106">
        <v>41121</v>
      </c>
    </row>
    <row r="19" spans="1:7" ht="51" x14ac:dyDescent="0.2">
      <c r="A19" s="104" t="s">
        <v>87</v>
      </c>
      <c r="B19" s="105" t="s">
        <v>88</v>
      </c>
      <c r="C19" s="106">
        <v>41088</v>
      </c>
      <c r="D19" s="104">
        <v>2012</v>
      </c>
      <c r="E19" s="104">
        <v>2420</v>
      </c>
      <c r="F19" s="104">
        <v>2420</v>
      </c>
      <c r="G19" s="106">
        <v>41121</v>
      </c>
    </row>
    <row r="20" spans="1:7" ht="42.75" x14ac:dyDescent="0.2">
      <c r="A20" s="104" t="s">
        <v>89</v>
      </c>
      <c r="B20" s="105" t="s">
        <v>90</v>
      </c>
      <c r="C20" s="106">
        <v>41088</v>
      </c>
      <c r="D20" s="104">
        <v>2012</v>
      </c>
      <c r="E20" s="104">
        <v>2050</v>
      </c>
      <c r="F20" s="104">
        <v>2050</v>
      </c>
      <c r="G20" s="106">
        <v>41120</v>
      </c>
    </row>
    <row r="21" spans="1:7" ht="42.75" x14ac:dyDescent="0.2">
      <c r="A21" s="104" t="s">
        <v>91</v>
      </c>
      <c r="B21" s="105" t="s">
        <v>92</v>
      </c>
      <c r="C21" s="106">
        <v>41088</v>
      </c>
      <c r="D21" s="104">
        <v>2012</v>
      </c>
      <c r="E21" s="104">
        <v>2050</v>
      </c>
      <c r="F21" s="104">
        <v>2050</v>
      </c>
      <c r="G21" s="106">
        <v>41116</v>
      </c>
    </row>
    <row r="22" spans="1:7" ht="42.75" x14ac:dyDescent="0.2">
      <c r="A22" s="104" t="s">
        <v>93</v>
      </c>
      <c r="B22" s="105" t="s">
        <v>94</v>
      </c>
      <c r="C22" s="106">
        <v>41088</v>
      </c>
      <c r="D22" s="104">
        <v>2012</v>
      </c>
      <c r="E22" s="104">
        <v>2050</v>
      </c>
      <c r="F22" s="104">
        <v>2050</v>
      </c>
      <c r="G22" s="106">
        <v>41110</v>
      </c>
    </row>
    <row r="23" spans="1:7" ht="28.5" x14ac:dyDescent="0.2">
      <c r="A23" s="104" t="s">
        <v>95</v>
      </c>
      <c r="B23" s="105" t="s">
        <v>96</v>
      </c>
      <c r="C23" s="106">
        <v>41088</v>
      </c>
      <c r="D23" s="104">
        <v>2012</v>
      </c>
      <c r="E23" s="104">
        <v>3600</v>
      </c>
      <c r="F23" s="104">
        <v>3600</v>
      </c>
      <c r="G23" s="106">
        <v>41106</v>
      </c>
    </row>
    <row r="24" spans="1:7" ht="42.75" x14ac:dyDescent="0.2">
      <c r="A24" s="104" t="s">
        <v>97</v>
      </c>
      <c r="B24" s="105" t="s">
        <v>98</v>
      </c>
      <c r="C24" s="106">
        <v>41088</v>
      </c>
      <c r="D24" s="104">
        <v>2012</v>
      </c>
      <c r="E24" s="104">
        <v>2300</v>
      </c>
      <c r="F24" s="104">
        <v>2300</v>
      </c>
      <c r="G24" s="106">
        <v>41106</v>
      </c>
    </row>
    <row r="25" spans="1:7" ht="28.5" x14ac:dyDescent="0.2">
      <c r="A25" s="104" t="s">
        <v>99</v>
      </c>
      <c r="B25" s="105" t="s">
        <v>100</v>
      </c>
      <c r="C25" s="106">
        <v>41088</v>
      </c>
      <c r="D25" s="104">
        <v>2012</v>
      </c>
      <c r="E25" s="104">
        <v>2050</v>
      </c>
      <c r="F25" s="104">
        <v>2050</v>
      </c>
      <c r="G25" s="106">
        <v>41100</v>
      </c>
    </row>
    <row r="26" spans="1:7" ht="51" x14ac:dyDescent="0.2">
      <c r="A26" s="104" t="s">
        <v>101</v>
      </c>
      <c r="B26" s="105" t="s">
        <v>102</v>
      </c>
      <c r="C26" s="106">
        <v>41088</v>
      </c>
      <c r="D26" s="104">
        <v>2012</v>
      </c>
      <c r="E26" s="104">
        <v>120</v>
      </c>
      <c r="F26" s="104">
        <v>120</v>
      </c>
      <c r="G26" s="106">
        <v>41099</v>
      </c>
    </row>
    <row r="27" spans="1:7" ht="28.5" x14ac:dyDescent="0.2">
      <c r="A27" s="104" t="s">
        <v>103</v>
      </c>
      <c r="B27" s="105" t="s">
        <v>104</v>
      </c>
      <c r="C27" s="106">
        <v>41088</v>
      </c>
      <c r="D27" s="104">
        <v>2012</v>
      </c>
      <c r="E27" s="104">
        <v>2050</v>
      </c>
      <c r="F27" s="104">
        <v>2050</v>
      </c>
      <c r="G27" s="106">
        <v>41095</v>
      </c>
    </row>
    <row r="28" spans="1:7" ht="42.75" x14ac:dyDescent="0.2">
      <c r="A28" s="104" t="s">
        <v>105</v>
      </c>
      <c r="B28" s="105" t="s">
        <v>106</v>
      </c>
      <c r="C28" s="106">
        <v>41088</v>
      </c>
      <c r="D28" s="104">
        <v>2012</v>
      </c>
      <c r="E28" s="104">
        <v>3600</v>
      </c>
      <c r="F28" s="104">
        <v>3600</v>
      </c>
      <c r="G28" s="106">
        <v>41094</v>
      </c>
    </row>
    <row r="29" spans="1:7" ht="42.75" x14ac:dyDescent="0.2">
      <c r="A29" s="104" t="s">
        <v>107</v>
      </c>
      <c r="B29" s="105" t="s">
        <v>108</v>
      </c>
      <c r="C29" s="106">
        <v>41088</v>
      </c>
      <c r="D29" s="104">
        <v>2012</v>
      </c>
      <c r="E29" s="104">
        <v>2420</v>
      </c>
      <c r="F29" s="104">
        <v>2420</v>
      </c>
      <c r="G29" s="106">
        <v>41094</v>
      </c>
    </row>
    <row r="30" spans="1:7" ht="42.75" x14ac:dyDescent="0.2">
      <c r="A30" s="104" t="s">
        <v>109</v>
      </c>
      <c r="B30" s="105" t="s">
        <v>110</v>
      </c>
      <c r="C30" s="106">
        <v>41088</v>
      </c>
      <c r="D30" s="104">
        <v>2012</v>
      </c>
      <c r="E30" s="104">
        <v>1100</v>
      </c>
      <c r="F30" s="104">
        <v>1100</v>
      </c>
      <c r="G30" s="106">
        <v>41094</v>
      </c>
    </row>
    <row r="31" spans="1:7" ht="51" x14ac:dyDescent="0.2">
      <c r="A31" s="104" t="s">
        <v>111</v>
      </c>
      <c r="B31" s="105" t="s">
        <v>112</v>
      </c>
      <c r="C31" s="106">
        <v>41088</v>
      </c>
      <c r="D31" s="104">
        <v>2012</v>
      </c>
      <c r="E31" s="104">
        <v>3720</v>
      </c>
      <c r="F31" s="104">
        <v>3720</v>
      </c>
      <c r="G31" s="106">
        <v>41094</v>
      </c>
    </row>
    <row r="32" spans="1:7" ht="38.25" x14ac:dyDescent="0.2">
      <c r="A32" s="104" t="s">
        <v>113</v>
      </c>
      <c r="B32" s="105" t="s">
        <v>114</v>
      </c>
      <c r="C32" s="106">
        <v>41088</v>
      </c>
      <c r="D32" s="104">
        <v>2012</v>
      </c>
      <c r="E32" s="104">
        <v>2300</v>
      </c>
      <c r="F32" s="104">
        <v>2300</v>
      </c>
      <c r="G32" s="106">
        <v>41094</v>
      </c>
    </row>
    <row r="33" spans="1:7" ht="42.75" x14ac:dyDescent="0.2">
      <c r="A33" s="104" t="s">
        <v>115</v>
      </c>
      <c r="B33" s="105" t="s">
        <v>116</v>
      </c>
      <c r="C33" s="106">
        <v>41088</v>
      </c>
      <c r="D33" s="104">
        <v>2012</v>
      </c>
      <c r="E33" s="104">
        <v>2300</v>
      </c>
      <c r="F33" s="104">
        <v>2300</v>
      </c>
      <c r="G33" s="106">
        <v>41093</v>
      </c>
    </row>
    <row r="34" spans="1:7" ht="42.75" x14ac:dyDescent="0.2">
      <c r="A34" s="104" t="s">
        <v>117</v>
      </c>
      <c r="B34" s="105" t="s">
        <v>118</v>
      </c>
      <c r="C34" s="106">
        <v>41088</v>
      </c>
      <c r="D34" s="104">
        <v>2012</v>
      </c>
      <c r="E34" s="104">
        <v>3600</v>
      </c>
      <c r="F34" s="104">
        <v>3600</v>
      </c>
      <c r="G34" s="106">
        <v>41093</v>
      </c>
    </row>
    <row r="35" spans="1:7" ht="51" x14ac:dyDescent="0.2">
      <c r="A35" s="104" t="s">
        <v>119</v>
      </c>
      <c r="B35" s="105" t="s">
        <v>120</v>
      </c>
      <c r="C35" s="106">
        <v>41088</v>
      </c>
      <c r="D35" s="104">
        <v>2012</v>
      </c>
      <c r="E35" s="104">
        <v>2300</v>
      </c>
      <c r="F35" s="104">
        <v>2300</v>
      </c>
      <c r="G35" s="106">
        <v>41093</v>
      </c>
    </row>
    <row r="36" spans="1:7" ht="42.75" x14ac:dyDescent="0.2">
      <c r="A36" s="104" t="s">
        <v>115</v>
      </c>
      <c r="B36" s="105" t="s">
        <v>121</v>
      </c>
      <c r="C36" s="106">
        <v>41088</v>
      </c>
      <c r="D36" s="104">
        <v>2012</v>
      </c>
      <c r="E36" s="104">
        <v>2050</v>
      </c>
      <c r="F36" s="104">
        <v>2050</v>
      </c>
      <c r="G36" s="106">
        <v>41093</v>
      </c>
    </row>
    <row r="37" spans="1:7" ht="28.5" x14ac:dyDescent="0.2">
      <c r="A37" s="104" t="s">
        <v>122</v>
      </c>
      <c r="B37" s="105" t="s">
        <v>123</v>
      </c>
      <c r="C37" s="106">
        <v>41088</v>
      </c>
      <c r="D37" s="104">
        <v>2012</v>
      </c>
      <c r="E37" s="104">
        <v>425</v>
      </c>
      <c r="F37" s="104">
        <v>425</v>
      </c>
      <c r="G37" s="106">
        <v>41093</v>
      </c>
    </row>
    <row r="38" spans="1:7" ht="42.75" x14ac:dyDescent="0.2">
      <c r="A38" s="104" t="s">
        <v>124</v>
      </c>
      <c r="B38" s="105" t="s">
        <v>125</v>
      </c>
      <c r="C38" s="106">
        <v>41088</v>
      </c>
      <c r="D38" s="104">
        <v>2012</v>
      </c>
      <c r="E38" s="104">
        <v>3600</v>
      </c>
      <c r="F38" s="104">
        <v>3600</v>
      </c>
      <c r="G38" s="106">
        <v>41093</v>
      </c>
    </row>
    <row r="39" spans="1:7" ht="38.25" x14ac:dyDescent="0.2">
      <c r="A39" s="104" t="s">
        <v>126</v>
      </c>
      <c r="B39" s="105" t="s">
        <v>127</v>
      </c>
      <c r="C39" s="106">
        <v>41088</v>
      </c>
      <c r="D39" s="104">
        <v>2012</v>
      </c>
      <c r="E39" s="104">
        <v>6020</v>
      </c>
      <c r="F39" s="104">
        <v>5900</v>
      </c>
      <c r="G39" s="106">
        <v>41093</v>
      </c>
    </row>
    <row r="40" spans="1:7" ht="28.5" x14ac:dyDescent="0.2">
      <c r="A40" s="104" t="s">
        <v>128</v>
      </c>
      <c r="B40" s="105" t="s">
        <v>129</v>
      </c>
      <c r="C40" s="106">
        <v>41088</v>
      </c>
      <c r="D40" s="104">
        <v>2012</v>
      </c>
      <c r="E40" s="104">
        <v>3600</v>
      </c>
      <c r="F40" s="104">
        <v>3600</v>
      </c>
      <c r="G40" s="106">
        <v>41092</v>
      </c>
    </row>
    <row r="41" spans="1:7" ht="28.5" x14ac:dyDescent="0.2">
      <c r="A41" s="104" t="s">
        <v>130</v>
      </c>
      <c r="B41" s="105" t="s">
        <v>131</v>
      </c>
      <c r="C41" s="106">
        <v>41088</v>
      </c>
      <c r="D41" s="104">
        <v>2012</v>
      </c>
      <c r="E41" s="104">
        <v>120</v>
      </c>
      <c r="F41" s="104">
        <v>120</v>
      </c>
      <c r="G41" s="106">
        <v>41092</v>
      </c>
    </row>
    <row r="42" spans="1:7" ht="42.75" x14ac:dyDescent="0.2">
      <c r="A42" s="104" t="s">
        <v>132</v>
      </c>
      <c r="B42" s="105" t="s">
        <v>133</v>
      </c>
      <c r="C42" s="106">
        <v>41088</v>
      </c>
      <c r="D42" s="104">
        <v>2012</v>
      </c>
      <c r="E42" s="104">
        <v>2300</v>
      </c>
      <c r="F42" s="104">
        <v>2300</v>
      </c>
      <c r="G42" s="106">
        <v>41092</v>
      </c>
    </row>
    <row r="43" spans="1:7" ht="28.5" x14ac:dyDescent="0.2">
      <c r="A43" s="104" t="s">
        <v>134</v>
      </c>
      <c r="B43" s="105" t="s">
        <v>135</v>
      </c>
      <c r="C43" s="106">
        <v>41088</v>
      </c>
      <c r="D43" s="104">
        <v>2012</v>
      </c>
      <c r="E43" s="104">
        <v>2300</v>
      </c>
      <c r="F43" s="104">
        <v>2300</v>
      </c>
      <c r="G43" s="106">
        <v>41092</v>
      </c>
    </row>
    <row r="44" spans="1:7" ht="38.25" x14ac:dyDescent="0.2">
      <c r="A44" s="104" t="s">
        <v>136</v>
      </c>
      <c r="B44" s="105" t="s">
        <v>137</v>
      </c>
      <c r="C44" s="106">
        <v>41088</v>
      </c>
      <c r="D44" s="104">
        <v>2012</v>
      </c>
      <c r="E44" s="104">
        <v>2300</v>
      </c>
      <c r="F44" s="104">
        <v>2300</v>
      </c>
      <c r="G44" s="106">
        <v>41092</v>
      </c>
    </row>
    <row r="45" spans="1:7" ht="38.25" x14ac:dyDescent="0.2">
      <c r="A45" s="104" t="s">
        <v>138</v>
      </c>
      <c r="B45" s="105" t="s">
        <v>139</v>
      </c>
      <c r="C45" s="106">
        <v>41088</v>
      </c>
      <c r="D45" s="104">
        <v>2012</v>
      </c>
      <c r="E45" s="104">
        <v>2050</v>
      </c>
      <c r="F45" s="104">
        <v>2050</v>
      </c>
      <c r="G45" s="106">
        <v>41092</v>
      </c>
    </row>
    <row r="46" spans="1:7" ht="51" x14ac:dyDescent="0.2">
      <c r="A46" s="104" t="s">
        <v>140</v>
      </c>
      <c r="B46" s="105" t="s">
        <v>141</v>
      </c>
      <c r="C46" s="106">
        <v>41088</v>
      </c>
      <c r="D46" s="104">
        <v>2012</v>
      </c>
      <c r="E46" s="104">
        <v>2050</v>
      </c>
      <c r="F46" s="104">
        <v>2050</v>
      </c>
      <c r="G46" s="106">
        <v>41092</v>
      </c>
    </row>
    <row r="47" spans="1:7" ht="42.75" x14ac:dyDescent="0.2">
      <c r="A47" s="104" t="s">
        <v>142</v>
      </c>
      <c r="B47" s="105" t="s">
        <v>143</v>
      </c>
      <c r="C47" s="106">
        <v>41088</v>
      </c>
      <c r="D47" s="104">
        <v>2012</v>
      </c>
      <c r="E47" s="104">
        <v>2050</v>
      </c>
      <c r="F47" s="104">
        <v>2050</v>
      </c>
      <c r="G47" s="106">
        <v>41092</v>
      </c>
    </row>
    <row r="48" spans="1:7" ht="51" x14ac:dyDescent="0.2">
      <c r="A48" s="104" t="s">
        <v>144</v>
      </c>
      <c r="B48" s="105" t="s">
        <v>145</v>
      </c>
      <c r="C48" s="106">
        <v>41088</v>
      </c>
      <c r="D48" s="104">
        <v>2012</v>
      </c>
      <c r="E48" s="104">
        <v>2300</v>
      </c>
      <c r="F48" s="104">
        <v>2300</v>
      </c>
      <c r="G48" s="106">
        <v>41092</v>
      </c>
    </row>
    <row r="49" spans="1:7" ht="42.75" x14ac:dyDescent="0.2">
      <c r="A49" s="104" t="s">
        <v>146</v>
      </c>
      <c r="B49" s="105" t="s">
        <v>147</v>
      </c>
      <c r="C49" s="106">
        <v>41088</v>
      </c>
      <c r="D49" s="104">
        <v>2012</v>
      </c>
      <c r="E49" s="104">
        <v>3600</v>
      </c>
      <c r="F49" s="104">
        <v>3600</v>
      </c>
      <c r="G49" s="106">
        <v>41092</v>
      </c>
    </row>
    <row r="50" spans="1:7" ht="42.75" x14ac:dyDescent="0.2">
      <c r="A50" s="104" t="s">
        <v>148</v>
      </c>
      <c r="B50" s="105" t="s">
        <v>149</v>
      </c>
      <c r="C50" s="106">
        <v>41088</v>
      </c>
      <c r="D50" s="104">
        <v>2012</v>
      </c>
      <c r="E50" s="104">
        <v>1100</v>
      </c>
      <c r="F50" s="104">
        <v>1100</v>
      </c>
      <c r="G50" s="106">
        <v>41092</v>
      </c>
    </row>
    <row r="51" spans="1:7" ht="51" x14ac:dyDescent="0.2">
      <c r="A51" s="104" t="s">
        <v>150</v>
      </c>
      <c r="B51" s="105" t="s">
        <v>151</v>
      </c>
      <c r="C51" s="106">
        <v>41088</v>
      </c>
      <c r="D51" s="104">
        <v>2012</v>
      </c>
      <c r="E51" s="104">
        <v>2300</v>
      </c>
      <c r="F51" s="104">
        <v>2300</v>
      </c>
      <c r="G51" s="106">
        <v>41092</v>
      </c>
    </row>
    <row r="52" spans="1:7" ht="42.75" x14ac:dyDescent="0.2">
      <c r="A52" s="104" t="s">
        <v>152</v>
      </c>
      <c r="B52" s="105" t="s">
        <v>153</v>
      </c>
      <c r="C52" s="106">
        <v>41088</v>
      </c>
      <c r="D52" s="104">
        <v>2012</v>
      </c>
      <c r="E52" s="104">
        <v>3600</v>
      </c>
      <c r="F52" s="104">
        <v>3600</v>
      </c>
      <c r="G52" s="106">
        <v>41092</v>
      </c>
    </row>
    <row r="53" spans="1:7" ht="42.75" x14ac:dyDescent="0.2">
      <c r="A53" s="104" t="s">
        <v>154</v>
      </c>
      <c r="B53" s="105" t="s">
        <v>155</v>
      </c>
      <c r="C53" s="106">
        <v>41088</v>
      </c>
      <c r="D53" s="104">
        <v>2012</v>
      </c>
      <c r="E53" s="104">
        <v>2420</v>
      </c>
      <c r="F53" s="104">
        <v>2420</v>
      </c>
      <c r="G53" s="106">
        <v>41092</v>
      </c>
    </row>
    <row r="54" spans="1:7" ht="42.75" x14ac:dyDescent="0.2">
      <c r="A54" s="104" t="s">
        <v>156</v>
      </c>
      <c r="B54" s="105" t="s">
        <v>157</v>
      </c>
      <c r="C54" s="106">
        <v>41088</v>
      </c>
      <c r="D54" s="104">
        <v>2012</v>
      </c>
      <c r="E54" s="104">
        <v>3600</v>
      </c>
      <c r="F54" s="104">
        <v>3600</v>
      </c>
      <c r="G54" s="106">
        <v>41092</v>
      </c>
    </row>
    <row r="55" spans="1:7" ht="38.25" x14ac:dyDescent="0.2">
      <c r="A55" s="104" t="s">
        <v>158</v>
      </c>
      <c r="B55" s="105" t="s">
        <v>159</v>
      </c>
      <c r="C55" s="106">
        <v>41088</v>
      </c>
      <c r="D55" s="104">
        <v>2012</v>
      </c>
      <c r="E55" s="104">
        <v>3600</v>
      </c>
      <c r="F55" s="104">
        <v>3600</v>
      </c>
      <c r="G55" s="106">
        <v>41092</v>
      </c>
    </row>
    <row r="56" spans="1:7" ht="28.5" x14ac:dyDescent="0.2">
      <c r="A56" s="104" t="s">
        <v>160</v>
      </c>
      <c r="B56" s="105" t="s">
        <v>161</v>
      </c>
      <c r="C56" s="106">
        <v>41088</v>
      </c>
      <c r="D56" s="104">
        <v>2012</v>
      </c>
      <c r="E56" s="104">
        <v>2420</v>
      </c>
      <c r="F56" s="104">
        <v>2420</v>
      </c>
      <c r="G56" s="106">
        <v>41092</v>
      </c>
    </row>
    <row r="57" spans="1:7" ht="42.75" x14ac:dyDescent="0.2">
      <c r="A57" s="104" t="s">
        <v>162</v>
      </c>
      <c r="B57" s="105" t="s">
        <v>163</v>
      </c>
      <c r="C57" s="106">
        <v>41088</v>
      </c>
      <c r="D57" s="104">
        <v>2012</v>
      </c>
      <c r="E57" s="104">
        <v>2050</v>
      </c>
      <c r="F57" s="104">
        <v>2050</v>
      </c>
      <c r="G57" s="106">
        <v>41092</v>
      </c>
    </row>
    <row r="58" spans="1:7" ht="42.75" x14ac:dyDescent="0.2">
      <c r="A58" s="104" t="s">
        <v>164</v>
      </c>
      <c r="B58" s="105" t="s">
        <v>165</v>
      </c>
      <c r="C58" s="106">
        <v>41088</v>
      </c>
      <c r="D58" s="104">
        <v>2012</v>
      </c>
      <c r="E58" s="104">
        <v>2050</v>
      </c>
      <c r="F58" s="104">
        <v>2050</v>
      </c>
      <c r="G58" s="106">
        <v>41092</v>
      </c>
    </row>
    <row r="59" spans="1:7" ht="42.75" x14ac:dyDescent="0.2">
      <c r="A59" s="104" t="s">
        <v>166</v>
      </c>
      <c r="B59" s="105" t="s">
        <v>167</v>
      </c>
      <c r="C59" s="106">
        <v>41088</v>
      </c>
      <c r="D59" s="104">
        <v>2012</v>
      </c>
      <c r="E59" s="104">
        <v>2050</v>
      </c>
      <c r="F59" s="104">
        <v>2050</v>
      </c>
      <c r="G59" s="106">
        <v>41092</v>
      </c>
    </row>
    <row r="60" spans="1:7" ht="28.5" x14ac:dyDescent="0.2">
      <c r="A60" s="104" t="s">
        <v>168</v>
      </c>
      <c r="B60" s="105" t="s">
        <v>169</v>
      </c>
      <c r="C60" s="106">
        <v>41088</v>
      </c>
      <c r="D60" s="104">
        <v>2012</v>
      </c>
      <c r="E60" s="104">
        <v>2300</v>
      </c>
      <c r="F60" s="104">
        <v>2300</v>
      </c>
      <c r="G60" s="106">
        <v>41092</v>
      </c>
    </row>
    <row r="61" spans="1:7" ht="51" x14ac:dyDescent="0.2">
      <c r="A61" s="104" t="s">
        <v>170</v>
      </c>
      <c r="B61" s="105" t="s">
        <v>171</v>
      </c>
      <c r="C61" s="106">
        <v>41088</v>
      </c>
      <c r="D61" s="104">
        <v>2012</v>
      </c>
      <c r="E61" s="104">
        <v>3600</v>
      </c>
      <c r="F61" s="104">
        <v>3600</v>
      </c>
      <c r="G61" s="106">
        <v>41089</v>
      </c>
    </row>
    <row r="62" spans="1:7" ht="28.5" x14ac:dyDescent="0.2">
      <c r="A62" s="104" t="s">
        <v>172</v>
      </c>
      <c r="B62" s="105" t="s">
        <v>173</v>
      </c>
      <c r="C62" s="106">
        <v>41088</v>
      </c>
      <c r="D62" s="104">
        <v>2012</v>
      </c>
      <c r="E62" s="104">
        <v>3600</v>
      </c>
      <c r="F62" s="104">
        <v>3600</v>
      </c>
      <c r="G62" s="106">
        <v>41089</v>
      </c>
    </row>
    <row r="63" spans="1:7" ht="28.5" x14ac:dyDescent="0.2">
      <c r="A63" s="104" t="s">
        <v>174</v>
      </c>
      <c r="B63" s="105" t="s">
        <v>175</v>
      </c>
      <c r="C63" s="106">
        <v>41088</v>
      </c>
      <c r="D63" s="104">
        <v>2012</v>
      </c>
      <c r="E63" s="104">
        <v>2300</v>
      </c>
      <c r="F63" s="104">
        <v>2300</v>
      </c>
      <c r="G63" s="106">
        <v>41089</v>
      </c>
    </row>
    <row r="64" spans="1:7" ht="28.5" x14ac:dyDescent="0.2">
      <c r="A64" s="104" t="s">
        <v>176</v>
      </c>
      <c r="B64" s="105" t="s">
        <v>177</v>
      </c>
      <c r="C64" s="106">
        <v>41088</v>
      </c>
      <c r="D64" s="104">
        <v>2012</v>
      </c>
      <c r="E64" s="104">
        <v>1100</v>
      </c>
      <c r="F64" s="104">
        <v>1100</v>
      </c>
      <c r="G64" s="106">
        <v>41089</v>
      </c>
    </row>
    <row r="65" spans="1:7" ht="38.25" x14ac:dyDescent="0.2">
      <c r="A65" s="104" t="s">
        <v>178</v>
      </c>
      <c r="B65" s="105" t="s">
        <v>179</v>
      </c>
      <c r="C65" s="106">
        <v>41088</v>
      </c>
      <c r="D65" s="104">
        <v>2012</v>
      </c>
      <c r="E65" s="104">
        <v>1100</v>
      </c>
      <c r="F65" s="104">
        <v>1100</v>
      </c>
      <c r="G65" s="106">
        <v>41089</v>
      </c>
    </row>
    <row r="66" spans="1:7" ht="38.25" x14ac:dyDescent="0.2">
      <c r="A66" s="104" t="s">
        <v>178</v>
      </c>
      <c r="B66" s="105" t="s">
        <v>180</v>
      </c>
      <c r="C66" s="106">
        <v>41088</v>
      </c>
      <c r="D66" s="104">
        <v>2012</v>
      </c>
      <c r="E66" s="104">
        <v>2300</v>
      </c>
      <c r="F66" s="104">
        <v>2300</v>
      </c>
      <c r="G66" s="106">
        <v>41089</v>
      </c>
    </row>
    <row r="67" spans="1:7" ht="38.25" x14ac:dyDescent="0.2">
      <c r="A67" s="104" t="s">
        <v>181</v>
      </c>
      <c r="B67" s="105" t="s">
        <v>182</v>
      </c>
      <c r="C67" s="106">
        <v>41088</v>
      </c>
      <c r="D67" s="104">
        <v>2012</v>
      </c>
      <c r="E67" s="104">
        <v>3720</v>
      </c>
      <c r="F67" s="104">
        <v>3720</v>
      </c>
      <c r="G67" s="106">
        <v>41089</v>
      </c>
    </row>
    <row r="68" spans="1:7" ht="38.25" x14ac:dyDescent="0.2">
      <c r="A68" s="104" t="s">
        <v>183</v>
      </c>
      <c r="B68" s="105" t="s">
        <v>184</v>
      </c>
      <c r="C68" s="106">
        <v>41088</v>
      </c>
      <c r="D68" s="104">
        <v>2012</v>
      </c>
      <c r="E68" s="104">
        <v>3175</v>
      </c>
      <c r="F68" s="104">
        <v>3175</v>
      </c>
      <c r="G68" s="106">
        <v>41089</v>
      </c>
    </row>
    <row r="69" spans="1:7" ht="28.5" x14ac:dyDescent="0.2">
      <c r="A69" s="104" t="s">
        <v>185</v>
      </c>
      <c r="B69" s="105" t="s">
        <v>186</v>
      </c>
      <c r="C69" s="106">
        <v>41088</v>
      </c>
      <c r="D69" s="104">
        <v>2012</v>
      </c>
      <c r="E69" s="104">
        <v>2300</v>
      </c>
      <c r="F69" s="104">
        <v>2300</v>
      </c>
      <c r="G69" s="106">
        <v>41089</v>
      </c>
    </row>
    <row r="70" spans="1:7" ht="51" x14ac:dyDescent="0.2">
      <c r="A70" s="104" t="s">
        <v>187</v>
      </c>
      <c r="B70" s="105" t="s">
        <v>188</v>
      </c>
      <c r="C70" s="106">
        <v>41088</v>
      </c>
      <c r="D70" s="104">
        <v>2012</v>
      </c>
      <c r="E70" s="104">
        <v>2300</v>
      </c>
      <c r="F70" s="104">
        <v>2300</v>
      </c>
      <c r="G70" s="106">
        <v>41089</v>
      </c>
    </row>
    <row r="71" spans="1:7" ht="42.75" x14ac:dyDescent="0.2">
      <c r="A71" s="104" t="s">
        <v>189</v>
      </c>
      <c r="B71" s="105" t="s">
        <v>190</v>
      </c>
      <c r="C71" s="106">
        <v>41088</v>
      </c>
      <c r="D71" s="104">
        <v>2012</v>
      </c>
      <c r="E71" s="104">
        <v>2050</v>
      </c>
      <c r="F71" s="104">
        <v>2050</v>
      </c>
      <c r="G71" s="106">
        <v>41089</v>
      </c>
    </row>
    <row r="72" spans="1:7" ht="42.75" x14ac:dyDescent="0.2">
      <c r="A72" s="104" t="s">
        <v>191</v>
      </c>
      <c r="B72" s="105" t="s">
        <v>192</v>
      </c>
      <c r="C72" s="106">
        <v>41088</v>
      </c>
      <c r="D72" s="104">
        <v>2012</v>
      </c>
      <c r="E72" s="104">
        <v>2050</v>
      </c>
      <c r="F72" s="104">
        <v>2050</v>
      </c>
      <c r="G72" s="106">
        <v>41089</v>
      </c>
    </row>
    <row r="73" spans="1:7" ht="42.75" x14ac:dyDescent="0.2">
      <c r="A73" s="104" t="s">
        <v>193</v>
      </c>
      <c r="B73" s="105" t="s">
        <v>194</v>
      </c>
      <c r="C73" s="106">
        <v>41088</v>
      </c>
      <c r="D73" s="104">
        <v>2012</v>
      </c>
      <c r="E73" s="104">
        <v>2300</v>
      </c>
      <c r="F73" s="104">
        <v>2300</v>
      </c>
      <c r="G73" s="106">
        <v>41089</v>
      </c>
    </row>
    <row r="74" spans="1:7" ht="42.75" x14ac:dyDescent="0.2">
      <c r="A74" s="104" t="s">
        <v>195</v>
      </c>
      <c r="B74" s="105" t="s">
        <v>196</v>
      </c>
      <c r="C74" s="106">
        <v>41088</v>
      </c>
      <c r="D74" s="104">
        <v>2012</v>
      </c>
      <c r="E74" s="104">
        <v>2300</v>
      </c>
      <c r="F74" s="104">
        <v>2300</v>
      </c>
      <c r="G74" s="106">
        <v>41089</v>
      </c>
    </row>
    <row r="75" spans="1:7" ht="51" x14ac:dyDescent="0.2">
      <c r="A75" s="104" t="s">
        <v>197</v>
      </c>
      <c r="B75" s="105" t="s">
        <v>198</v>
      </c>
      <c r="C75" s="106">
        <v>41088</v>
      </c>
      <c r="D75" s="104">
        <v>2012</v>
      </c>
      <c r="E75" s="104">
        <v>3720</v>
      </c>
      <c r="F75" s="104">
        <v>3720</v>
      </c>
      <c r="G75" s="106">
        <v>41089</v>
      </c>
    </row>
    <row r="76" spans="1:7" ht="51" x14ac:dyDescent="0.2">
      <c r="A76" s="104" t="s">
        <v>199</v>
      </c>
      <c r="B76" s="105" t="s">
        <v>200</v>
      </c>
      <c r="C76" s="106">
        <v>41088</v>
      </c>
      <c r="D76" s="104">
        <v>2012</v>
      </c>
      <c r="E76" s="104">
        <v>2300</v>
      </c>
      <c r="F76" s="104">
        <v>2300</v>
      </c>
      <c r="G76" s="106">
        <v>41089</v>
      </c>
    </row>
    <row r="77" spans="1:7" ht="51" x14ac:dyDescent="0.2">
      <c r="A77" s="104" t="s">
        <v>201</v>
      </c>
      <c r="B77" s="105" t="s">
        <v>202</v>
      </c>
      <c r="C77" s="106">
        <v>41088</v>
      </c>
      <c r="D77" s="104">
        <v>2012</v>
      </c>
      <c r="E77" s="104">
        <v>2300</v>
      </c>
      <c r="F77" s="104">
        <v>2300</v>
      </c>
      <c r="G77" s="106">
        <v>41089</v>
      </c>
    </row>
    <row r="78" spans="1:7" ht="28.5" x14ac:dyDescent="0.2">
      <c r="A78" s="104" t="s">
        <v>203</v>
      </c>
      <c r="B78" s="105" t="s">
        <v>204</v>
      </c>
      <c r="C78" s="106">
        <v>41088</v>
      </c>
      <c r="D78" s="104">
        <v>2012</v>
      </c>
      <c r="E78" s="104">
        <v>2300</v>
      </c>
      <c r="F78" s="104">
        <v>2300</v>
      </c>
      <c r="G78" s="106">
        <v>41089</v>
      </c>
    </row>
    <row r="79" spans="1:7" ht="38.25" x14ac:dyDescent="0.2">
      <c r="A79" s="104" t="s">
        <v>205</v>
      </c>
      <c r="B79" s="105" t="s">
        <v>206</v>
      </c>
      <c r="C79" s="106">
        <v>41088</v>
      </c>
      <c r="D79" s="104">
        <v>2012</v>
      </c>
      <c r="E79" s="104">
        <v>2300</v>
      </c>
      <c r="F79" s="104">
        <v>2300</v>
      </c>
      <c r="G79" s="106">
        <v>41089</v>
      </c>
    </row>
    <row r="80" spans="1:7" ht="38.25" x14ac:dyDescent="0.2">
      <c r="A80" s="104" t="s">
        <v>205</v>
      </c>
      <c r="B80" s="105" t="s">
        <v>207</v>
      </c>
      <c r="C80" s="106">
        <v>41088</v>
      </c>
      <c r="D80" s="104">
        <v>2012</v>
      </c>
      <c r="E80" s="104">
        <v>1100</v>
      </c>
      <c r="F80" s="104">
        <v>1100</v>
      </c>
      <c r="G80" s="106">
        <v>41089</v>
      </c>
    </row>
    <row r="81" spans="1:7" ht="42.75" x14ac:dyDescent="0.2">
      <c r="A81" s="104" t="s">
        <v>208</v>
      </c>
      <c r="B81" s="105" t="s">
        <v>209</v>
      </c>
      <c r="C81" s="106">
        <v>41088</v>
      </c>
      <c r="D81" s="104">
        <v>2012</v>
      </c>
      <c r="E81" s="104">
        <v>1100</v>
      </c>
      <c r="F81" s="104">
        <v>1100</v>
      </c>
      <c r="G81" s="106">
        <v>41089</v>
      </c>
    </row>
    <row r="82" spans="1:7" ht="42.75" x14ac:dyDescent="0.2">
      <c r="A82" s="104" t="s">
        <v>210</v>
      </c>
      <c r="B82" s="105" t="s">
        <v>211</v>
      </c>
      <c r="C82" s="106">
        <v>41088</v>
      </c>
      <c r="D82" s="104">
        <v>2012</v>
      </c>
      <c r="E82" s="104">
        <v>2300</v>
      </c>
      <c r="F82" s="104">
        <v>2300</v>
      </c>
      <c r="G82" s="106">
        <v>41089</v>
      </c>
    </row>
    <row r="83" spans="1:7" ht="42.75" x14ac:dyDescent="0.2">
      <c r="A83" s="104" t="s">
        <v>212</v>
      </c>
      <c r="B83" s="105" t="s">
        <v>213</v>
      </c>
      <c r="C83" s="106">
        <v>41088</v>
      </c>
      <c r="D83" s="104">
        <v>2012</v>
      </c>
      <c r="E83" s="104">
        <v>2300</v>
      </c>
      <c r="F83" s="104">
        <v>2300</v>
      </c>
      <c r="G83" s="106">
        <v>41089</v>
      </c>
    </row>
    <row r="84" spans="1:7" ht="51" x14ac:dyDescent="0.2">
      <c r="A84" s="104" t="s">
        <v>214</v>
      </c>
      <c r="B84" s="105" t="s">
        <v>215</v>
      </c>
      <c r="C84" s="106">
        <v>41088</v>
      </c>
      <c r="D84" s="104">
        <v>2012</v>
      </c>
      <c r="E84" s="104">
        <v>2300</v>
      </c>
      <c r="F84" s="104">
        <v>2300</v>
      </c>
      <c r="G84" s="106">
        <v>41089</v>
      </c>
    </row>
    <row r="85" spans="1:7" ht="28.5" x14ac:dyDescent="0.2">
      <c r="A85" s="104" t="s">
        <v>216</v>
      </c>
      <c r="B85" s="105" t="s">
        <v>217</v>
      </c>
      <c r="C85" s="106">
        <v>41088</v>
      </c>
      <c r="D85" s="104">
        <v>2012</v>
      </c>
      <c r="E85" s="104">
        <v>2300</v>
      </c>
      <c r="F85" s="104">
        <v>2300</v>
      </c>
      <c r="G85" s="106">
        <v>41089</v>
      </c>
    </row>
    <row r="86" spans="1:7" ht="42.75" x14ac:dyDescent="0.2">
      <c r="A86" s="104" t="s">
        <v>218</v>
      </c>
      <c r="B86" s="105" t="s">
        <v>219</v>
      </c>
      <c r="C86" s="106">
        <v>41088</v>
      </c>
      <c r="D86" s="104">
        <v>2012</v>
      </c>
      <c r="E86" s="104">
        <v>2050</v>
      </c>
      <c r="F86" s="104">
        <v>2050</v>
      </c>
      <c r="G86" s="106">
        <v>41089</v>
      </c>
    </row>
    <row r="87" spans="1:7" ht="42.75" x14ac:dyDescent="0.2">
      <c r="A87" s="104" t="s">
        <v>220</v>
      </c>
      <c r="B87" s="105" t="s">
        <v>221</v>
      </c>
      <c r="C87" s="106">
        <v>41088</v>
      </c>
      <c r="D87" s="104">
        <v>2012</v>
      </c>
      <c r="E87" s="104">
        <v>2050</v>
      </c>
      <c r="F87" s="104">
        <v>2050</v>
      </c>
      <c r="G87" s="106">
        <v>41089</v>
      </c>
    </row>
    <row r="88" spans="1:7" ht="28.5" x14ac:dyDescent="0.2">
      <c r="A88" s="104" t="s">
        <v>222</v>
      </c>
      <c r="B88" s="105" t="s">
        <v>223</v>
      </c>
      <c r="C88" s="106">
        <v>41088</v>
      </c>
      <c r="D88" s="104">
        <v>2012</v>
      </c>
      <c r="E88" s="104">
        <v>2300</v>
      </c>
      <c r="F88" s="104">
        <v>2300</v>
      </c>
      <c r="G88" s="106">
        <v>41089</v>
      </c>
    </row>
    <row r="89" spans="1:7" ht="28.5" x14ac:dyDescent="0.2">
      <c r="A89" s="104" t="s">
        <v>224</v>
      </c>
      <c r="B89" s="105" t="s">
        <v>225</v>
      </c>
      <c r="C89" s="106">
        <v>41088</v>
      </c>
      <c r="D89" s="104">
        <v>2012</v>
      </c>
      <c r="E89" s="104">
        <v>2300</v>
      </c>
      <c r="F89" s="104">
        <v>2300</v>
      </c>
      <c r="G89" s="106">
        <v>41089</v>
      </c>
    </row>
    <row r="90" spans="1:7" ht="42.75" x14ac:dyDescent="0.2">
      <c r="A90" s="104" t="s">
        <v>226</v>
      </c>
      <c r="B90" s="105" t="s">
        <v>227</v>
      </c>
      <c r="C90" s="106">
        <v>41088</v>
      </c>
      <c r="D90" s="104">
        <v>2012</v>
      </c>
      <c r="E90" s="104">
        <v>2300</v>
      </c>
      <c r="F90" s="104">
        <v>2300</v>
      </c>
      <c r="G90" s="106">
        <v>41089</v>
      </c>
    </row>
    <row r="91" spans="1:7" ht="28.5" x14ac:dyDescent="0.2">
      <c r="A91" s="104" t="s">
        <v>228</v>
      </c>
      <c r="B91" s="105" t="s">
        <v>229</v>
      </c>
      <c r="C91" s="106">
        <v>41088</v>
      </c>
      <c r="D91" s="104">
        <v>2012</v>
      </c>
      <c r="E91" s="104">
        <v>2420</v>
      </c>
      <c r="F91" s="104">
        <v>2420</v>
      </c>
      <c r="G91" s="106">
        <v>41089</v>
      </c>
    </row>
    <row r="92" spans="1:7" ht="38.25" x14ac:dyDescent="0.2">
      <c r="A92" s="104" t="s">
        <v>230</v>
      </c>
      <c r="B92" s="105" t="s">
        <v>231</v>
      </c>
      <c r="C92" s="106">
        <v>41088</v>
      </c>
      <c r="D92" s="104">
        <v>2012</v>
      </c>
      <c r="E92" s="104">
        <v>425</v>
      </c>
      <c r="F92" s="104">
        <v>425</v>
      </c>
      <c r="G92" s="106">
        <v>41089</v>
      </c>
    </row>
    <row r="93" spans="1:7" ht="28.5" x14ac:dyDescent="0.2">
      <c r="A93" s="104" t="s">
        <v>232</v>
      </c>
      <c r="B93" s="105" t="s">
        <v>233</v>
      </c>
      <c r="C93" s="106">
        <v>41088</v>
      </c>
      <c r="D93" s="104">
        <v>2012</v>
      </c>
      <c r="E93" s="104">
        <v>4400</v>
      </c>
      <c r="F93" s="104">
        <v>4400</v>
      </c>
      <c r="G93" s="106">
        <v>41089</v>
      </c>
    </row>
    <row r="94" spans="1:7" ht="42.75" x14ac:dyDescent="0.2">
      <c r="A94" s="104" t="s">
        <v>234</v>
      </c>
      <c r="B94" s="105" t="s">
        <v>235</v>
      </c>
      <c r="C94" s="106">
        <v>41088</v>
      </c>
      <c r="D94" s="104">
        <v>2012</v>
      </c>
      <c r="E94" s="104">
        <v>2300</v>
      </c>
      <c r="F94" s="104">
        <v>2300</v>
      </c>
      <c r="G94" s="106">
        <v>41089</v>
      </c>
    </row>
    <row r="95" spans="1:7" ht="51" x14ac:dyDescent="0.2">
      <c r="A95" s="104" t="s">
        <v>236</v>
      </c>
      <c r="B95" s="105" t="s">
        <v>237</v>
      </c>
      <c r="C95" s="106">
        <v>41088</v>
      </c>
      <c r="D95" s="104">
        <v>2012</v>
      </c>
      <c r="E95" s="104">
        <v>3720</v>
      </c>
      <c r="F95" s="104">
        <v>3720</v>
      </c>
      <c r="G95" s="106">
        <v>41089</v>
      </c>
    </row>
    <row r="96" spans="1:7" ht="42.75" x14ac:dyDescent="0.2">
      <c r="A96" s="104" t="s">
        <v>238</v>
      </c>
      <c r="B96" s="105" t="s">
        <v>239</v>
      </c>
      <c r="C96" s="106">
        <v>41088</v>
      </c>
      <c r="D96" s="104">
        <v>2012</v>
      </c>
      <c r="E96" s="104">
        <v>4820</v>
      </c>
      <c r="F96" s="104">
        <v>4820</v>
      </c>
      <c r="G96" s="106">
        <v>41089</v>
      </c>
    </row>
    <row r="97" spans="1:7" ht="63.75" x14ac:dyDescent="0.2">
      <c r="A97" s="104" t="s">
        <v>240</v>
      </c>
      <c r="B97" s="105" t="s">
        <v>241</v>
      </c>
      <c r="C97" s="106">
        <v>41088</v>
      </c>
      <c r="D97" s="104">
        <v>2012</v>
      </c>
      <c r="E97" s="104">
        <v>2550</v>
      </c>
      <c r="F97" s="104">
        <v>2550</v>
      </c>
      <c r="G97" s="106">
        <v>41088</v>
      </c>
    </row>
    <row r="98" spans="1:7" ht="51" x14ac:dyDescent="0.2">
      <c r="A98" s="104" t="s">
        <v>242</v>
      </c>
      <c r="B98" s="105" t="s">
        <v>243</v>
      </c>
      <c r="C98" s="106">
        <v>41088</v>
      </c>
      <c r="D98" s="104">
        <v>2012</v>
      </c>
      <c r="E98" s="104">
        <v>2300</v>
      </c>
      <c r="F98" s="104">
        <v>2300</v>
      </c>
      <c r="G98" s="106">
        <v>41088</v>
      </c>
    </row>
    <row r="99" spans="1:7" ht="28.5" x14ac:dyDescent="0.2">
      <c r="A99" s="104" t="s">
        <v>244</v>
      </c>
      <c r="B99" s="105" t="s">
        <v>245</v>
      </c>
      <c r="C99" s="106">
        <v>41088</v>
      </c>
      <c r="D99" s="104">
        <v>2012</v>
      </c>
      <c r="E99" s="104">
        <v>3600</v>
      </c>
      <c r="F99" s="104">
        <v>3600</v>
      </c>
      <c r="G99" s="106">
        <v>41088</v>
      </c>
    </row>
    <row r="100" spans="1:7" ht="42.75" x14ac:dyDescent="0.2">
      <c r="A100" s="104" t="s">
        <v>246</v>
      </c>
      <c r="B100" s="105" t="s">
        <v>247</v>
      </c>
      <c r="C100" s="106">
        <v>41088</v>
      </c>
      <c r="D100" s="104">
        <v>2012</v>
      </c>
      <c r="E100" s="104">
        <v>2050</v>
      </c>
      <c r="F100" s="104">
        <v>2050</v>
      </c>
      <c r="G100" s="106">
        <v>41088</v>
      </c>
    </row>
    <row r="101" spans="1:7" ht="42.75" x14ac:dyDescent="0.2">
      <c r="A101" s="104" t="s">
        <v>248</v>
      </c>
      <c r="B101" s="105" t="s">
        <v>249</v>
      </c>
      <c r="C101" s="106">
        <v>41088</v>
      </c>
      <c r="D101" s="104">
        <v>2012</v>
      </c>
      <c r="E101" s="104">
        <v>3600</v>
      </c>
      <c r="F101" s="104">
        <v>3600</v>
      </c>
      <c r="G101" s="106">
        <v>41088</v>
      </c>
    </row>
    <row r="102" spans="1:7" ht="42.75" x14ac:dyDescent="0.2">
      <c r="A102" s="104" t="s">
        <v>250</v>
      </c>
      <c r="B102" s="105" t="s">
        <v>251</v>
      </c>
      <c r="C102" s="106">
        <v>41088</v>
      </c>
      <c r="D102" s="104">
        <v>2012</v>
      </c>
      <c r="E102" s="104">
        <v>3600</v>
      </c>
      <c r="F102" s="104">
        <v>3600</v>
      </c>
      <c r="G102" s="106">
        <v>41088</v>
      </c>
    </row>
    <row r="103" spans="1:7" ht="42.75" x14ac:dyDescent="0.2">
      <c r="A103" s="104" t="s">
        <v>252</v>
      </c>
      <c r="B103" s="105" t="s">
        <v>253</v>
      </c>
      <c r="C103" s="106">
        <v>41088</v>
      </c>
      <c r="D103" s="104">
        <v>2012</v>
      </c>
      <c r="E103" s="104">
        <v>2050</v>
      </c>
      <c r="F103" s="104">
        <v>2050</v>
      </c>
      <c r="G103" s="106">
        <v>41088</v>
      </c>
    </row>
    <row r="104" spans="1:7" ht="42.75" x14ac:dyDescent="0.2">
      <c r="A104" s="104" t="s">
        <v>254</v>
      </c>
      <c r="B104" s="105" t="s">
        <v>255</v>
      </c>
      <c r="C104" s="106">
        <v>41088</v>
      </c>
      <c r="D104" s="104">
        <v>2012</v>
      </c>
      <c r="E104" s="104">
        <v>4700</v>
      </c>
      <c r="F104" s="104">
        <v>4700</v>
      </c>
      <c r="G104" s="106">
        <v>41088</v>
      </c>
    </row>
    <row r="105" spans="1:7" ht="38.25" x14ac:dyDescent="0.2">
      <c r="A105" s="104" t="s">
        <v>256</v>
      </c>
      <c r="B105" s="105" t="s">
        <v>257</v>
      </c>
      <c r="C105" s="106">
        <v>41088</v>
      </c>
      <c r="D105" s="104">
        <v>2012</v>
      </c>
      <c r="E105" s="104">
        <v>3720</v>
      </c>
      <c r="F105" s="104">
        <v>3720</v>
      </c>
      <c r="G105" s="106">
        <v>41088</v>
      </c>
    </row>
    <row r="106" spans="1:7" ht="38.25" x14ac:dyDescent="0.2">
      <c r="A106" s="104" t="s">
        <v>258</v>
      </c>
      <c r="B106" s="105" t="s">
        <v>259</v>
      </c>
      <c r="C106" s="106">
        <v>41088</v>
      </c>
      <c r="D106" s="104">
        <v>2012</v>
      </c>
      <c r="E106" s="104">
        <v>2300</v>
      </c>
      <c r="F106" s="104">
        <v>2300</v>
      </c>
      <c r="G106" s="106">
        <v>41088</v>
      </c>
    </row>
    <row r="107" spans="1:7" ht="28.5" x14ac:dyDescent="0.2">
      <c r="A107" s="104" t="s">
        <v>260</v>
      </c>
      <c r="B107" s="105" t="s">
        <v>261</v>
      </c>
      <c r="C107" s="106">
        <v>41088</v>
      </c>
      <c r="D107" s="104">
        <v>2012</v>
      </c>
      <c r="E107" s="104">
        <v>1100</v>
      </c>
      <c r="F107" s="104">
        <v>1100</v>
      </c>
      <c r="G107" s="106">
        <v>41088</v>
      </c>
    </row>
    <row r="108" spans="1:7" ht="28.5" x14ac:dyDescent="0.2">
      <c r="A108" s="104" t="s">
        <v>262</v>
      </c>
      <c r="B108" s="105" t="s">
        <v>263</v>
      </c>
      <c r="C108" s="106">
        <v>41088</v>
      </c>
      <c r="D108" s="104">
        <v>2012</v>
      </c>
      <c r="E108" s="104">
        <v>3600</v>
      </c>
      <c r="F108" s="104">
        <v>3600</v>
      </c>
      <c r="G108" s="106">
        <v>41088</v>
      </c>
    </row>
    <row r="109" spans="1:7" ht="63.75" x14ac:dyDescent="0.2">
      <c r="A109" s="104" t="s">
        <v>264</v>
      </c>
      <c r="B109" s="105" t="s">
        <v>265</v>
      </c>
      <c r="C109" s="106">
        <v>41088</v>
      </c>
      <c r="D109" s="104">
        <v>2012</v>
      </c>
      <c r="E109" s="104">
        <v>1100</v>
      </c>
      <c r="F109" s="104">
        <v>1100</v>
      </c>
      <c r="G109" s="106">
        <v>41088</v>
      </c>
    </row>
    <row r="110" spans="1:7" ht="38.25" x14ac:dyDescent="0.2">
      <c r="A110" s="104" t="s">
        <v>266</v>
      </c>
      <c r="B110" s="105" t="s">
        <v>267</v>
      </c>
      <c r="C110" s="106">
        <v>41088</v>
      </c>
      <c r="D110" s="104">
        <v>2012</v>
      </c>
      <c r="E110" s="104">
        <v>3600</v>
      </c>
      <c r="F110" s="104">
        <v>3600</v>
      </c>
      <c r="G110" s="106">
        <v>41088</v>
      </c>
    </row>
    <row r="111" spans="1:7" ht="38.25" x14ac:dyDescent="0.2">
      <c r="A111" s="104" t="s">
        <v>268</v>
      </c>
      <c r="B111" s="105" t="s">
        <v>269</v>
      </c>
      <c r="C111" s="106">
        <v>41088</v>
      </c>
      <c r="D111" s="104">
        <v>2012</v>
      </c>
      <c r="E111" s="104">
        <v>3600</v>
      </c>
      <c r="F111" s="104">
        <v>3600</v>
      </c>
      <c r="G111" s="106">
        <v>41088</v>
      </c>
    </row>
    <row r="112" spans="1:7" ht="38.25" x14ac:dyDescent="0.2">
      <c r="A112" s="104" t="s">
        <v>270</v>
      </c>
      <c r="B112" s="105" t="s">
        <v>271</v>
      </c>
      <c r="C112" s="106">
        <v>41088</v>
      </c>
      <c r="D112" s="104">
        <v>2012</v>
      </c>
      <c r="E112" s="104">
        <v>1625</v>
      </c>
      <c r="F112" s="104">
        <v>1625</v>
      </c>
      <c r="G112" s="106">
        <v>41088</v>
      </c>
    </row>
    <row r="113" spans="1:7" ht="28.5" x14ac:dyDescent="0.2">
      <c r="A113" s="104" t="s">
        <v>272</v>
      </c>
      <c r="B113" s="105" t="s">
        <v>273</v>
      </c>
      <c r="C113" s="106">
        <v>41088</v>
      </c>
      <c r="D113" s="104">
        <v>2012</v>
      </c>
      <c r="E113" s="104">
        <v>2300</v>
      </c>
      <c r="F113" s="104">
        <v>2300</v>
      </c>
      <c r="G113" s="106">
        <v>41088</v>
      </c>
    </row>
    <row r="114" spans="1:7" ht="38.25" x14ac:dyDescent="0.2">
      <c r="A114" s="104" t="s">
        <v>274</v>
      </c>
      <c r="B114" s="105" t="s">
        <v>275</v>
      </c>
      <c r="C114" s="106">
        <v>41088</v>
      </c>
      <c r="D114" s="104">
        <v>2012</v>
      </c>
      <c r="E114" s="104">
        <v>2300</v>
      </c>
      <c r="F114" s="104">
        <v>2300</v>
      </c>
      <c r="G114" s="106">
        <v>41088</v>
      </c>
    </row>
    <row r="115" spans="1:7" ht="38.25" x14ac:dyDescent="0.2">
      <c r="A115" s="104" t="s">
        <v>276</v>
      </c>
      <c r="B115" s="105" t="s">
        <v>277</v>
      </c>
      <c r="C115" s="106">
        <v>41088</v>
      </c>
      <c r="D115" s="104">
        <v>2012</v>
      </c>
      <c r="E115" s="104">
        <v>2300</v>
      </c>
      <c r="F115" s="104">
        <v>2300</v>
      </c>
      <c r="G115" s="106">
        <v>41088</v>
      </c>
    </row>
    <row r="116" spans="1:7" ht="42.75" x14ac:dyDescent="0.2">
      <c r="A116" s="104" t="s">
        <v>278</v>
      </c>
      <c r="B116" s="105" t="s">
        <v>279</v>
      </c>
      <c r="C116" s="106">
        <v>41088</v>
      </c>
      <c r="D116" s="104">
        <v>2012</v>
      </c>
      <c r="E116" s="104">
        <v>2050</v>
      </c>
      <c r="F116" s="104">
        <v>2050</v>
      </c>
      <c r="G116" s="106">
        <v>41088</v>
      </c>
    </row>
    <row r="117" spans="1:7" ht="42.75" x14ac:dyDescent="0.2">
      <c r="A117" s="104" t="s">
        <v>280</v>
      </c>
      <c r="B117" s="105" t="s">
        <v>281</v>
      </c>
      <c r="C117" s="106">
        <v>41088</v>
      </c>
      <c r="D117" s="104">
        <v>2012</v>
      </c>
      <c r="E117" s="104">
        <v>2050</v>
      </c>
      <c r="F117" s="104">
        <v>2050</v>
      </c>
      <c r="G117" s="106">
        <v>41088</v>
      </c>
    </row>
    <row r="118" spans="1:7" ht="42.75" x14ac:dyDescent="0.2">
      <c r="A118" s="104" t="s">
        <v>282</v>
      </c>
      <c r="B118" s="105" t="s">
        <v>283</v>
      </c>
      <c r="C118" s="106">
        <v>41088</v>
      </c>
      <c r="D118" s="104">
        <v>2012</v>
      </c>
      <c r="E118" s="104">
        <v>850</v>
      </c>
      <c r="F118" s="104">
        <v>850</v>
      </c>
      <c r="G118" s="106">
        <v>41088</v>
      </c>
    </row>
    <row r="119" spans="1:7" ht="51" x14ac:dyDescent="0.2">
      <c r="A119" s="104" t="s">
        <v>284</v>
      </c>
      <c r="B119" s="105" t="s">
        <v>285</v>
      </c>
      <c r="C119" s="106">
        <v>41088</v>
      </c>
      <c r="D119" s="104">
        <v>2012</v>
      </c>
      <c r="E119" s="104">
        <v>850</v>
      </c>
      <c r="F119" s="104">
        <v>850</v>
      </c>
      <c r="G119" s="106">
        <v>41088</v>
      </c>
    </row>
    <row r="120" spans="1:7" ht="42.75" x14ac:dyDescent="0.2">
      <c r="A120" s="104" t="s">
        <v>286</v>
      </c>
      <c r="B120" s="105" t="s">
        <v>287</v>
      </c>
      <c r="C120" s="106">
        <v>41088</v>
      </c>
      <c r="D120" s="104">
        <v>2012</v>
      </c>
      <c r="E120" s="104">
        <v>2050</v>
      </c>
      <c r="F120" s="104">
        <v>2050</v>
      </c>
      <c r="G120" s="106">
        <v>41088</v>
      </c>
    </row>
    <row r="121" spans="1:7" ht="51" x14ac:dyDescent="0.2">
      <c r="A121" s="104" t="s">
        <v>288</v>
      </c>
      <c r="B121" s="105" t="s">
        <v>289</v>
      </c>
      <c r="C121" s="106">
        <v>41088</v>
      </c>
      <c r="D121" s="104">
        <v>2012</v>
      </c>
      <c r="E121" s="104">
        <v>2050</v>
      </c>
      <c r="F121" s="104">
        <v>2050</v>
      </c>
      <c r="G121" s="106">
        <v>41088</v>
      </c>
    </row>
    <row r="122" spans="1:7" ht="42.75" x14ac:dyDescent="0.2">
      <c r="A122" s="104" t="s">
        <v>290</v>
      </c>
      <c r="B122" s="105" t="s">
        <v>291</v>
      </c>
      <c r="C122" s="106">
        <v>41088</v>
      </c>
      <c r="D122" s="104">
        <v>2012</v>
      </c>
      <c r="E122" s="104">
        <v>2050</v>
      </c>
      <c r="F122" s="104">
        <v>2050</v>
      </c>
      <c r="G122" s="106">
        <v>41088</v>
      </c>
    </row>
    <row r="123" spans="1:7" ht="42.75" x14ac:dyDescent="0.2">
      <c r="A123" s="104" t="s">
        <v>292</v>
      </c>
      <c r="B123" s="105" t="s">
        <v>293</v>
      </c>
      <c r="C123" s="106">
        <v>41088</v>
      </c>
      <c r="D123" s="104">
        <v>2012</v>
      </c>
      <c r="E123" s="104">
        <v>2050</v>
      </c>
      <c r="F123" s="104">
        <v>2050</v>
      </c>
      <c r="G123" s="106">
        <v>41088</v>
      </c>
    </row>
    <row r="124" spans="1:7" ht="51" x14ac:dyDescent="0.2">
      <c r="A124" s="104" t="s">
        <v>294</v>
      </c>
      <c r="B124" s="105" t="s">
        <v>295</v>
      </c>
      <c r="C124" s="106">
        <v>41088</v>
      </c>
      <c r="D124" s="104">
        <v>2012</v>
      </c>
      <c r="E124" s="104">
        <v>2050</v>
      </c>
      <c r="F124" s="104">
        <v>2050</v>
      </c>
      <c r="G124" s="106">
        <v>41088</v>
      </c>
    </row>
    <row r="125" spans="1:7" ht="28.5" x14ac:dyDescent="0.2">
      <c r="A125" s="104" t="s">
        <v>296</v>
      </c>
      <c r="B125" s="105" t="s">
        <v>297</v>
      </c>
      <c r="C125" s="106">
        <v>41088</v>
      </c>
      <c r="D125" s="104">
        <v>2012</v>
      </c>
      <c r="E125" s="104">
        <v>2300</v>
      </c>
      <c r="F125" s="104">
        <v>2300</v>
      </c>
      <c r="G125" s="106">
        <v>41088</v>
      </c>
    </row>
    <row r="126" spans="1:7" ht="38.25" x14ac:dyDescent="0.2">
      <c r="A126" s="104" t="s">
        <v>298</v>
      </c>
      <c r="B126" s="105" t="s">
        <v>299</v>
      </c>
      <c r="C126" s="106">
        <v>41088</v>
      </c>
      <c r="D126" s="104">
        <v>2012</v>
      </c>
      <c r="E126" s="104">
        <v>2420</v>
      </c>
      <c r="F126" s="104">
        <v>2420</v>
      </c>
      <c r="G126" s="106">
        <v>41088</v>
      </c>
    </row>
    <row r="127" spans="1:7" ht="28.5" x14ac:dyDescent="0.2">
      <c r="A127" s="104" t="s">
        <v>300</v>
      </c>
      <c r="B127" s="105" t="s">
        <v>301</v>
      </c>
      <c r="C127" s="106">
        <v>41088</v>
      </c>
      <c r="D127" s="104">
        <v>2012</v>
      </c>
      <c r="E127" s="104">
        <v>2300</v>
      </c>
      <c r="F127" s="104">
        <v>2300</v>
      </c>
      <c r="G127" s="106">
        <v>41088</v>
      </c>
    </row>
    <row r="128" spans="1:7" ht="28.5" x14ac:dyDescent="0.2">
      <c r="A128" s="104" t="s">
        <v>302</v>
      </c>
      <c r="B128" s="105" t="s">
        <v>303</v>
      </c>
      <c r="C128" s="106">
        <v>41088</v>
      </c>
      <c r="D128" s="104">
        <v>2012</v>
      </c>
      <c r="E128" s="104">
        <v>1100</v>
      </c>
      <c r="F128" s="104">
        <v>1100</v>
      </c>
      <c r="G128" s="106">
        <v>41088</v>
      </c>
    </row>
    <row r="129" spans="1:7" ht="28.5" x14ac:dyDescent="0.2">
      <c r="A129" s="104" t="s">
        <v>304</v>
      </c>
      <c r="B129" s="105" t="s">
        <v>305</v>
      </c>
      <c r="C129" s="106">
        <v>41088</v>
      </c>
      <c r="D129" s="104">
        <v>2012</v>
      </c>
      <c r="E129" s="104">
        <v>2300</v>
      </c>
      <c r="F129" s="104">
        <v>2300</v>
      </c>
      <c r="G129" s="106">
        <v>41088</v>
      </c>
    </row>
    <row r="130" spans="1:7" ht="38.25" x14ac:dyDescent="0.2">
      <c r="A130" s="104" t="s">
        <v>306</v>
      </c>
      <c r="B130" s="105" t="s">
        <v>307</v>
      </c>
      <c r="C130" s="106">
        <v>41088</v>
      </c>
      <c r="D130" s="104">
        <v>2012</v>
      </c>
      <c r="E130" s="104">
        <v>1625</v>
      </c>
      <c r="F130" s="104">
        <v>1625</v>
      </c>
      <c r="G130" s="106">
        <v>41088</v>
      </c>
    </row>
    <row r="131" spans="1:7" ht="38.25" x14ac:dyDescent="0.2">
      <c r="A131" s="104" t="s">
        <v>308</v>
      </c>
      <c r="B131" s="105" t="s">
        <v>309</v>
      </c>
      <c r="C131" s="106">
        <v>41088</v>
      </c>
      <c r="D131" s="104">
        <v>2012</v>
      </c>
      <c r="E131" s="104">
        <v>2300</v>
      </c>
      <c r="F131" s="104">
        <v>2300</v>
      </c>
      <c r="G131" s="106">
        <v>41088</v>
      </c>
    </row>
    <row r="132" spans="1:7" ht="38.25" x14ac:dyDescent="0.2">
      <c r="A132" s="104" t="s">
        <v>310</v>
      </c>
      <c r="B132" s="105" t="s">
        <v>311</v>
      </c>
      <c r="C132" s="106">
        <v>41088</v>
      </c>
      <c r="D132" s="104">
        <v>2012</v>
      </c>
      <c r="E132" s="104">
        <v>2300</v>
      </c>
      <c r="F132" s="104">
        <v>2300</v>
      </c>
      <c r="G132" s="106">
        <v>41088</v>
      </c>
    </row>
    <row r="133" spans="1:7" ht="63.75" x14ac:dyDescent="0.2">
      <c r="A133" s="104" t="s">
        <v>312</v>
      </c>
      <c r="B133" s="105" t="s">
        <v>313</v>
      </c>
      <c r="C133" s="106">
        <v>41088</v>
      </c>
      <c r="D133" s="104">
        <v>2012</v>
      </c>
      <c r="E133" s="104">
        <v>2050</v>
      </c>
      <c r="F133" s="104">
        <v>2050</v>
      </c>
      <c r="G133" s="106">
        <v>41088</v>
      </c>
    </row>
    <row r="134" spans="1:7" ht="38.25" x14ac:dyDescent="0.2">
      <c r="A134" s="104" t="s">
        <v>314</v>
      </c>
      <c r="B134" s="105" t="s">
        <v>315</v>
      </c>
      <c r="C134" s="106">
        <v>41088</v>
      </c>
      <c r="D134" s="104">
        <v>2012</v>
      </c>
      <c r="E134" s="104">
        <v>2900</v>
      </c>
      <c r="F134" s="104">
        <v>2050</v>
      </c>
      <c r="G134" s="106">
        <v>41088</v>
      </c>
    </row>
    <row r="135" spans="1:7" ht="42.75" x14ac:dyDescent="0.2">
      <c r="A135" s="104" t="s">
        <v>316</v>
      </c>
      <c r="B135" s="105" t="s">
        <v>317</v>
      </c>
      <c r="C135" s="106">
        <v>41088</v>
      </c>
      <c r="D135" s="104">
        <v>2012</v>
      </c>
      <c r="E135" s="104">
        <v>2050</v>
      </c>
      <c r="F135" s="104">
        <v>2050</v>
      </c>
      <c r="G135" s="106">
        <v>41088</v>
      </c>
    </row>
    <row r="136" spans="1:7" ht="42.75" x14ac:dyDescent="0.2">
      <c r="A136" s="104" t="s">
        <v>318</v>
      </c>
      <c r="B136" s="105" t="s">
        <v>319</v>
      </c>
      <c r="C136" s="106">
        <v>41088</v>
      </c>
      <c r="D136" s="104">
        <v>2012</v>
      </c>
      <c r="E136" s="104">
        <v>2050</v>
      </c>
      <c r="F136" s="104">
        <v>2050</v>
      </c>
      <c r="G136" s="106">
        <v>41088</v>
      </c>
    </row>
    <row r="137" spans="1:7" ht="42.75" x14ac:dyDescent="0.2">
      <c r="A137" s="104" t="s">
        <v>320</v>
      </c>
      <c r="B137" s="105" t="s">
        <v>321</v>
      </c>
      <c r="C137" s="106">
        <v>41088</v>
      </c>
      <c r="D137" s="104">
        <v>2012</v>
      </c>
      <c r="E137" s="104">
        <v>2050</v>
      </c>
      <c r="F137" s="104">
        <v>2050</v>
      </c>
      <c r="G137" s="106">
        <v>41088</v>
      </c>
    </row>
    <row r="138" spans="1:7" ht="42.75" x14ac:dyDescent="0.2">
      <c r="A138" s="104" t="s">
        <v>322</v>
      </c>
      <c r="B138" s="105" t="s">
        <v>323</v>
      </c>
      <c r="C138" s="106">
        <v>41088</v>
      </c>
      <c r="D138" s="104">
        <v>2012</v>
      </c>
      <c r="E138" s="104">
        <v>2050</v>
      </c>
      <c r="F138" s="104">
        <v>2050</v>
      </c>
      <c r="G138" s="106">
        <v>41088</v>
      </c>
    </row>
    <row r="139" spans="1:7" ht="38.25" x14ac:dyDescent="0.2">
      <c r="A139" s="104" t="s">
        <v>324</v>
      </c>
      <c r="B139" s="105" t="s">
        <v>325</v>
      </c>
      <c r="C139" s="106">
        <v>41088</v>
      </c>
      <c r="D139" s="104">
        <v>2012</v>
      </c>
      <c r="E139" s="104">
        <v>2300</v>
      </c>
      <c r="F139" s="104">
        <v>2300</v>
      </c>
      <c r="G139" s="106">
        <v>41088</v>
      </c>
    </row>
    <row r="140" spans="1:7" ht="28.5" x14ac:dyDescent="0.2">
      <c r="A140" s="104" t="s">
        <v>326</v>
      </c>
      <c r="B140" s="105" t="s">
        <v>327</v>
      </c>
      <c r="C140" s="106">
        <v>41088</v>
      </c>
      <c r="D140" s="104">
        <v>2012</v>
      </c>
      <c r="E140" s="104">
        <v>2300</v>
      </c>
      <c r="F140" s="104">
        <v>2300</v>
      </c>
      <c r="G140" s="106">
        <v>41088</v>
      </c>
    </row>
    <row r="141" spans="1:7" ht="28.5" x14ac:dyDescent="0.2">
      <c r="A141" s="104" t="s">
        <v>328</v>
      </c>
      <c r="B141" s="105" t="s">
        <v>329</v>
      </c>
      <c r="C141" s="106">
        <v>41088</v>
      </c>
      <c r="D141" s="104">
        <v>2012</v>
      </c>
      <c r="E141" s="104">
        <v>2300</v>
      </c>
      <c r="F141" s="104">
        <v>2300</v>
      </c>
      <c r="G141" s="106">
        <v>41088</v>
      </c>
    </row>
    <row r="142" spans="1:7" ht="42.75" x14ac:dyDescent="0.2">
      <c r="A142" s="104" t="s">
        <v>330</v>
      </c>
      <c r="B142" s="105" t="s">
        <v>331</v>
      </c>
      <c r="C142" s="106">
        <v>41088</v>
      </c>
      <c r="D142" s="104">
        <v>2012</v>
      </c>
      <c r="E142" s="104">
        <v>3600</v>
      </c>
      <c r="F142" s="104">
        <v>3600</v>
      </c>
      <c r="G142" s="106">
        <v>41088</v>
      </c>
    </row>
    <row r="143" spans="1:7" ht="42.75" x14ac:dyDescent="0.2">
      <c r="A143" s="104" t="s">
        <v>332</v>
      </c>
      <c r="B143" s="105" t="s">
        <v>333</v>
      </c>
      <c r="C143" s="106">
        <v>41088</v>
      </c>
      <c r="D143" s="104">
        <v>2012</v>
      </c>
      <c r="E143" s="104">
        <v>3600</v>
      </c>
      <c r="F143" s="104">
        <v>3600</v>
      </c>
      <c r="G143" s="106">
        <v>41088</v>
      </c>
    </row>
    <row r="144" spans="1:7" ht="42.75" x14ac:dyDescent="0.2">
      <c r="A144" s="104" t="s">
        <v>334</v>
      </c>
      <c r="B144" s="105" t="s">
        <v>335</v>
      </c>
      <c r="C144" s="106">
        <v>41088</v>
      </c>
      <c r="D144" s="104">
        <v>2012</v>
      </c>
      <c r="E144" s="104">
        <v>3600</v>
      </c>
      <c r="F144" s="104">
        <v>3600</v>
      </c>
      <c r="G144" s="106">
        <v>41088</v>
      </c>
    </row>
    <row r="145" spans="1:7" ht="42.75" x14ac:dyDescent="0.2">
      <c r="A145" s="104" t="s">
        <v>336</v>
      </c>
      <c r="B145" s="105" t="s">
        <v>337</v>
      </c>
      <c r="C145" s="106">
        <v>41088</v>
      </c>
      <c r="D145" s="104">
        <v>2012</v>
      </c>
      <c r="E145" s="104">
        <v>2300</v>
      </c>
      <c r="F145" s="104">
        <v>2300</v>
      </c>
      <c r="G145" s="106">
        <v>41088</v>
      </c>
    </row>
    <row r="146" spans="1:7" ht="42.75" x14ac:dyDescent="0.2">
      <c r="A146" s="104" t="s">
        <v>338</v>
      </c>
      <c r="B146" s="105" t="s">
        <v>339</v>
      </c>
      <c r="C146" s="106">
        <v>41088</v>
      </c>
      <c r="D146" s="104">
        <v>2012</v>
      </c>
      <c r="E146" s="104">
        <v>2300</v>
      </c>
      <c r="F146" s="104">
        <v>2300</v>
      </c>
      <c r="G146" s="106">
        <v>41088</v>
      </c>
    </row>
    <row r="147" spans="1:7" ht="42.75" x14ac:dyDescent="0.2">
      <c r="A147" s="104" t="s">
        <v>340</v>
      </c>
      <c r="B147" s="105" t="s">
        <v>341</v>
      </c>
      <c r="C147" s="106">
        <v>41088</v>
      </c>
      <c r="D147" s="104">
        <v>2012</v>
      </c>
      <c r="E147" s="104">
        <v>2300</v>
      </c>
      <c r="F147" s="104">
        <v>2300</v>
      </c>
      <c r="G147" s="106">
        <v>41088</v>
      </c>
    </row>
    <row r="148" spans="1:7" ht="42.75" x14ac:dyDescent="0.2">
      <c r="A148" s="104" t="s">
        <v>342</v>
      </c>
      <c r="B148" s="105" t="s">
        <v>343</v>
      </c>
      <c r="C148" s="106">
        <v>41088</v>
      </c>
      <c r="D148" s="104">
        <v>2012</v>
      </c>
      <c r="E148" s="104">
        <v>2300</v>
      </c>
      <c r="F148" s="104">
        <v>2300</v>
      </c>
      <c r="G148" s="106">
        <v>41088</v>
      </c>
    </row>
    <row r="149" spans="1:7" ht="42.75" x14ac:dyDescent="0.2">
      <c r="A149" s="104" t="s">
        <v>344</v>
      </c>
      <c r="B149" s="105" t="s">
        <v>345</v>
      </c>
      <c r="C149" s="106">
        <v>41088</v>
      </c>
      <c r="D149" s="104">
        <v>2012</v>
      </c>
      <c r="E149" s="104">
        <v>2420</v>
      </c>
      <c r="F149" s="104">
        <v>2420</v>
      </c>
      <c r="G149" s="106">
        <v>41088</v>
      </c>
    </row>
    <row r="150" spans="1:7" ht="42.75" x14ac:dyDescent="0.2">
      <c r="A150" s="104" t="s">
        <v>346</v>
      </c>
      <c r="B150" s="105" t="s">
        <v>347</v>
      </c>
      <c r="C150" s="106">
        <v>41088</v>
      </c>
      <c r="D150" s="104">
        <v>2012</v>
      </c>
      <c r="E150" s="104">
        <v>2420</v>
      </c>
      <c r="F150" s="104">
        <v>2420</v>
      </c>
      <c r="G150" s="106">
        <v>41088</v>
      </c>
    </row>
    <row r="151" spans="1:7" ht="51" x14ac:dyDescent="0.2">
      <c r="A151" s="104" t="s">
        <v>348</v>
      </c>
      <c r="B151" s="105" t="s">
        <v>349</v>
      </c>
      <c r="C151" s="106">
        <v>41088</v>
      </c>
      <c r="D151" s="104">
        <v>2012</v>
      </c>
      <c r="E151" s="104">
        <v>2300</v>
      </c>
      <c r="F151" s="104">
        <v>2300</v>
      </c>
      <c r="G151" s="106">
        <v>41088</v>
      </c>
    </row>
    <row r="152" spans="1:7" ht="42.75" x14ac:dyDescent="0.2">
      <c r="A152" s="104" t="s">
        <v>350</v>
      </c>
      <c r="B152" s="105" t="s">
        <v>351</v>
      </c>
      <c r="C152" s="106">
        <v>41088</v>
      </c>
      <c r="D152" s="104">
        <v>2012</v>
      </c>
      <c r="E152" s="104">
        <v>2050</v>
      </c>
      <c r="F152" s="104">
        <v>2050</v>
      </c>
      <c r="G152" s="106">
        <v>41088</v>
      </c>
    </row>
    <row r="153" spans="1:7" ht="42.75" x14ac:dyDescent="0.2">
      <c r="A153" s="104" t="s">
        <v>352</v>
      </c>
      <c r="B153" s="105" t="s">
        <v>353</v>
      </c>
      <c r="C153" s="106">
        <v>41088</v>
      </c>
      <c r="D153" s="104">
        <v>2012</v>
      </c>
      <c r="E153" s="104">
        <v>1100</v>
      </c>
      <c r="F153" s="104">
        <v>1100</v>
      </c>
      <c r="G153" s="106">
        <v>41088</v>
      </c>
    </row>
    <row r="154" spans="1:7" ht="42.75" x14ac:dyDescent="0.2">
      <c r="A154" s="104" t="s">
        <v>354</v>
      </c>
      <c r="B154" s="105" t="s">
        <v>355</v>
      </c>
      <c r="C154" s="106">
        <v>41088</v>
      </c>
      <c r="D154" s="104">
        <v>2012</v>
      </c>
      <c r="E154" s="104">
        <v>3600</v>
      </c>
      <c r="F154" s="104">
        <v>3600</v>
      </c>
      <c r="G154" s="106">
        <v>41088</v>
      </c>
    </row>
    <row r="155" spans="1:7" ht="42.75" x14ac:dyDescent="0.2">
      <c r="A155" s="104" t="s">
        <v>356</v>
      </c>
      <c r="B155" s="105" t="s">
        <v>357</v>
      </c>
      <c r="C155" s="106">
        <v>41088</v>
      </c>
      <c r="D155" s="104">
        <v>2012</v>
      </c>
      <c r="E155" s="104">
        <v>3600</v>
      </c>
      <c r="F155" s="104">
        <v>3600</v>
      </c>
      <c r="G155" s="106">
        <v>41088</v>
      </c>
    </row>
    <row r="156" spans="1:7" ht="63.75" x14ac:dyDescent="0.2">
      <c r="A156" s="104" t="s">
        <v>358</v>
      </c>
      <c r="B156" s="105" t="s">
        <v>359</v>
      </c>
      <c r="C156" s="106">
        <v>41088</v>
      </c>
      <c r="D156" s="104">
        <v>2012</v>
      </c>
      <c r="E156" s="104">
        <v>3600</v>
      </c>
      <c r="F156" s="104">
        <v>3600</v>
      </c>
      <c r="G156" s="106">
        <v>41088</v>
      </c>
    </row>
    <row r="157" spans="1:7" ht="28.5" x14ac:dyDescent="0.2">
      <c r="A157" s="104" t="s">
        <v>360</v>
      </c>
      <c r="B157" s="105" t="s">
        <v>361</v>
      </c>
      <c r="C157" s="106">
        <v>41088</v>
      </c>
      <c r="D157" s="104">
        <v>2012</v>
      </c>
      <c r="E157" s="104">
        <v>2300</v>
      </c>
      <c r="F157" s="104">
        <v>2300</v>
      </c>
      <c r="G157" s="106">
        <v>41088</v>
      </c>
    </row>
    <row r="158" spans="1:7" ht="51" x14ac:dyDescent="0.2">
      <c r="A158" s="104" t="s">
        <v>362</v>
      </c>
      <c r="B158" s="105" t="s">
        <v>363</v>
      </c>
      <c r="C158" s="106">
        <v>41088</v>
      </c>
      <c r="D158" s="104">
        <v>2012</v>
      </c>
      <c r="E158" s="104">
        <v>2300</v>
      </c>
      <c r="F158" s="104">
        <v>2300</v>
      </c>
      <c r="G158" s="106">
        <v>41088</v>
      </c>
    </row>
    <row r="159" spans="1:7" ht="38.25" x14ac:dyDescent="0.2">
      <c r="A159" s="104" t="s">
        <v>364</v>
      </c>
      <c r="B159" s="105" t="s">
        <v>365</v>
      </c>
      <c r="C159" s="106">
        <v>41088</v>
      </c>
      <c r="D159" s="104">
        <v>2012</v>
      </c>
      <c r="E159" s="104">
        <v>2300</v>
      </c>
      <c r="F159" s="104">
        <v>2300</v>
      </c>
      <c r="G159" s="106">
        <v>41088</v>
      </c>
    </row>
    <row r="160" spans="1:7" ht="38.25" x14ac:dyDescent="0.2">
      <c r="A160" s="104" t="s">
        <v>366</v>
      </c>
      <c r="B160" s="105" t="s">
        <v>367</v>
      </c>
      <c r="C160" s="106">
        <v>41088</v>
      </c>
      <c r="D160" s="104">
        <v>2012</v>
      </c>
      <c r="E160" s="104">
        <v>3600</v>
      </c>
      <c r="F160" s="104">
        <v>3600</v>
      </c>
      <c r="G160" s="106">
        <v>41088</v>
      </c>
    </row>
    <row r="161" spans="1:7" ht="51" x14ac:dyDescent="0.2">
      <c r="A161" s="104" t="s">
        <v>368</v>
      </c>
      <c r="B161" s="105" t="s">
        <v>369</v>
      </c>
      <c r="C161" s="106">
        <v>41088</v>
      </c>
      <c r="D161" s="104">
        <v>2012</v>
      </c>
      <c r="E161" s="104">
        <v>120</v>
      </c>
      <c r="F161" s="104">
        <v>120</v>
      </c>
      <c r="G161" s="106">
        <v>41088</v>
      </c>
    </row>
    <row r="162" spans="1:7" ht="42.75" x14ac:dyDescent="0.2">
      <c r="A162" s="104" t="s">
        <v>370</v>
      </c>
      <c r="B162" s="105" t="s">
        <v>371</v>
      </c>
      <c r="C162" s="106">
        <v>41088</v>
      </c>
      <c r="D162" s="104">
        <v>2012</v>
      </c>
      <c r="E162" s="104">
        <v>2050</v>
      </c>
      <c r="F162" s="104">
        <v>2050</v>
      </c>
      <c r="G162" s="106">
        <v>41088</v>
      </c>
    </row>
    <row r="163" spans="1:7" ht="42.75" x14ac:dyDescent="0.2">
      <c r="A163" s="104" t="s">
        <v>372</v>
      </c>
      <c r="B163" s="105" t="s">
        <v>373</v>
      </c>
      <c r="C163" s="106">
        <v>41088</v>
      </c>
      <c r="D163" s="104">
        <v>2012</v>
      </c>
      <c r="E163" s="104">
        <v>2050</v>
      </c>
      <c r="F163" s="104">
        <v>2050</v>
      </c>
      <c r="G163" s="106">
        <v>41088</v>
      </c>
    </row>
    <row r="164" spans="1:7" ht="42.75" x14ac:dyDescent="0.2">
      <c r="A164" s="104" t="s">
        <v>374</v>
      </c>
      <c r="B164" s="105" t="s">
        <v>375</v>
      </c>
      <c r="C164" s="106">
        <v>41088</v>
      </c>
      <c r="D164" s="104">
        <v>2012</v>
      </c>
      <c r="E164" s="104">
        <v>2300</v>
      </c>
      <c r="F164" s="104">
        <v>2300</v>
      </c>
      <c r="G164" s="106">
        <v>41088</v>
      </c>
    </row>
    <row r="165" spans="1:7" ht="42.75" x14ac:dyDescent="0.2">
      <c r="A165" s="104" t="s">
        <v>376</v>
      </c>
      <c r="B165" s="105" t="s">
        <v>377</v>
      </c>
      <c r="C165" s="106">
        <v>41088</v>
      </c>
      <c r="D165" s="104">
        <v>2012</v>
      </c>
      <c r="E165" s="104">
        <v>2050</v>
      </c>
      <c r="F165" s="104">
        <v>2050</v>
      </c>
      <c r="G165" s="106">
        <v>41088</v>
      </c>
    </row>
    <row r="166" spans="1:7" ht="42.75" x14ac:dyDescent="0.2">
      <c r="A166" s="104" t="s">
        <v>378</v>
      </c>
      <c r="B166" s="105" t="s">
        <v>379</v>
      </c>
      <c r="C166" s="106">
        <v>41088</v>
      </c>
      <c r="D166" s="104">
        <v>2012</v>
      </c>
      <c r="E166" s="104">
        <v>3600</v>
      </c>
      <c r="F166" s="104">
        <v>3600</v>
      </c>
      <c r="G166" s="106">
        <v>41088</v>
      </c>
    </row>
    <row r="167" spans="1:7" ht="51" x14ac:dyDescent="0.2">
      <c r="A167" s="104" t="s">
        <v>380</v>
      </c>
      <c r="B167" s="105" t="s">
        <v>381</v>
      </c>
      <c r="C167" s="106">
        <v>41088</v>
      </c>
      <c r="D167" s="104">
        <v>2012</v>
      </c>
      <c r="E167" s="104">
        <v>3600</v>
      </c>
      <c r="F167" s="104">
        <v>3600</v>
      </c>
      <c r="G167" s="106">
        <v>41088</v>
      </c>
    </row>
    <row r="168" spans="1:7" ht="42.75" x14ac:dyDescent="0.2">
      <c r="A168" s="104" t="s">
        <v>382</v>
      </c>
      <c r="B168" s="105" t="s">
        <v>383</v>
      </c>
      <c r="C168" s="106">
        <v>41088</v>
      </c>
      <c r="D168" s="104">
        <v>2012</v>
      </c>
      <c r="E168" s="104">
        <v>2050</v>
      </c>
      <c r="F168" s="104">
        <v>2050</v>
      </c>
      <c r="G168" s="106">
        <v>41088</v>
      </c>
    </row>
    <row r="169" spans="1:7" ht="42.75" x14ac:dyDescent="0.2">
      <c r="A169" s="104" t="s">
        <v>384</v>
      </c>
      <c r="B169" s="105" t="s">
        <v>385</v>
      </c>
      <c r="C169" s="106">
        <v>41088</v>
      </c>
      <c r="D169" s="104">
        <v>2012</v>
      </c>
      <c r="E169" s="104">
        <v>3600</v>
      </c>
      <c r="F169" s="104">
        <v>3600</v>
      </c>
      <c r="G169" s="106">
        <v>41088</v>
      </c>
    </row>
    <row r="170" spans="1:7" ht="42.75" x14ac:dyDescent="0.2">
      <c r="A170" s="104" t="s">
        <v>386</v>
      </c>
      <c r="B170" s="105" t="s">
        <v>387</v>
      </c>
      <c r="C170" s="106">
        <v>41088</v>
      </c>
      <c r="D170" s="104">
        <v>2012</v>
      </c>
      <c r="E170" s="104">
        <v>2050</v>
      </c>
      <c r="F170" s="104">
        <v>2050</v>
      </c>
      <c r="G170" s="106">
        <v>41088</v>
      </c>
    </row>
    <row r="171" spans="1:7" ht="42.75" x14ac:dyDescent="0.2">
      <c r="A171" s="104" t="s">
        <v>388</v>
      </c>
      <c r="B171" s="105" t="s">
        <v>389</v>
      </c>
      <c r="C171" s="106">
        <v>41088</v>
      </c>
      <c r="D171" s="104">
        <v>2012</v>
      </c>
      <c r="E171" s="104">
        <v>2050</v>
      </c>
      <c r="F171" s="104">
        <v>2050</v>
      </c>
      <c r="G171" s="106">
        <v>41088</v>
      </c>
    </row>
    <row r="172" spans="1:7" ht="42.75" x14ac:dyDescent="0.2">
      <c r="A172" s="104" t="s">
        <v>390</v>
      </c>
      <c r="B172" s="105" t="s">
        <v>391</v>
      </c>
      <c r="C172" s="106">
        <v>41088</v>
      </c>
      <c r="D172" s="104">
        <v>2012</v>
      </c>
      <c r="E172" s="104">
        <v>2170</v>
      </c>
      <c r="F172" s="104">
        <v>2170</v>
      </c>
      <c r="G172" s="106">
        <v>41088</v>
      </c>
    </row>
    <row r="173" spans="1:7" ht="42.75" x14ac:dyDescent="0.2">
      <c r="A173" s="104" t="s">
        <v>392</v>
      </c>
      <c r="B173" s="105" t="s">
        <v>393</v>
      </c>
      <c r="C173" s="106">
        <v>41088</v>
      </c>
      <c r="D173" s="104">
        <v>2012</v>
      </c>
      <c r="E173" s="104">
        <v>850</v>
      </c>
      <c r="F173" s="104">
        <v>850</v>
      </c>
      <c r="G173" s="106">
        <v>41088</v>
      </c>
    </row>
    <row r="174" spans="1:7" ht="42.75" x14ac:dyDescent="0.2">
      <c r="A174" s="104" t="s">
        <v>394</v>
      </c>
      <c r="B174" s="105" t="s">
        <v>395</v>
      </c>
      <c r="C174" s="106">
        <v>41088</v>
      </c>
      <c r="D174" s="104">
        <v>2012</v>
      </c>
      <c r="E174" s="104">
        <v>3600</v>
      </c>
      <c r="F174" s="104">
        <v>3600</v>
      </c>
      <c r="G174" s="106">
        <v>41088</v>
      </c>
    </row>
    <row r="175" spans="1:7" ht="42.75" x14ac:dyDescent="0.2">
      <c r="A175" s="104" t="s">
        <v>396</v>
      </c>
      <c r="B175" s="105" t="s">
        <v>397</v>
      </c>
      <c r="C175" s="106">
        <v>41088</v>
      </c>
      <c r="D175" s="104">
        <v>2012</v>
      </c>
      <c r="E175" s="104">
        <v>2050</v>
      </c>
      <c r="F175" s="104">
        <v>2050</v>
      </c>
      <c r="G175" s="106">
        <v>41088</v>
      </c>
    </row>
    <row r="176" spans="1:7" ht="42.75" x14ac:dyDescent="0.2">
      <c r="A176" s="104" t="s">
        <v>398</v>
      </c>
      <c r="B176" s="105" t="s">
        <v>399</v>
      </c>
      <c r="C176" s="106">
        <v>41088</v>
      </c>
      <c r="D176" s="104">
        <v>2012</v>
      </c>
      <c r="E176" s="104">
        <v>2300</v>
      </c>
      <c r="F176" s="104">
        <v>2300</v>
      </c>
      <c r="G176" s="106">
        <v>41088</v>
      </c>
    </row>
    <row r="177" spans="1:7" ht="42.75" x14ac:dyDescent="0.2">
      <c r="A177" s="104" t="s">
        <v>400</v>
      </c>
      <c r="B177" s="105" t="s">
        <v>401</v>
      </c>
      <c r="C177" s="106">
        <v>41088</v>
      </c>
      <c r="D177" s="104">
        <v>2012</v>
      </c>
      <c r="E177" s="104">
        <v>2300</v>
      </c>
      <c r="F177" s="104">
        <v>2300</v>
      </c>
      <c r="G177" s="106">
        <v>41088</v>
      </c>
    </row>
    <row r="178" spans="1:7" ht="42.75" x14ac:dyDescent="0.2">
      <c r="A178" s="104" t="s">
        <v>402</v>
      </c>
      <c r="B178" s="105" t="s">
        <v>403</v>
      </c>
      <c r="C178" s="106">
        <v>41088</v>
      </c>
      <c r="D178" s="104">
        <v>2012</v>
      </c>
      <c r="E178" s="104">
        <v>3600</v>
      </c>
      <c r="F178" s="104">
        <v>3600</v>
      </c>
      <c r="G178" s="106">
        <v>41088</v>
      </c>
    </row>
    <row r="179" spans="1:7" ht="42.75" x14ac:dyDescent="0.2">
      <c r="A179" s="104" t="s">
        <v>404</v>
      </c>
      <c r="B179" s="105" t="s">
        <v>405</v>
      </c>
      <c r="C179" s="106">
        <v>41088</v>
      </c>
      <c r="D179" s="104">
        <v>2012</v>
      </c>
      <c r="E179" s="104">
        <v>3600</v>
      </c>
      <c r="F179" s="104">
        <v>3600</v>
      </c>
      <c r="G179" s="106">
        <v>41088</v>
      </c>
    </row>
    <row r="180" spans="1:7" ht="42.75" x14ac:dyDescent="0.2">
      <c r="A180" s="104" t="s">
        <v>406</v>
      </c>
      <c r="B180" s="105" t="s">
        <v>407</v>
      </c>
      <c r="C180" s="106">
        <v>41088</v>
      </c>
      <c r="D180" s="104">
        <v>2012</v>
      </c>
      <c r="E180" s="104">
        <v>3600</v>
      </c>
      <c r="F180" s="104">
        <v>3600</v>
      </c>
      <c r="G180" s="106">
        <v>41088</v>
      </c>
    </row>
    <row r="181" spans="1:7" ht="42.75" x14ac:dyDescent="0.2">
      <c r="A181" s="104" t="s">
        <v>408</v>
      </c>
      <c r="B181" s="105" t="s">
        <v>409</v>
      </c>
      <c r="C181" s="106">
        <v>41088</v>
      </c>
      <c r="D181" s="104">
        <v>2012</v>
      </c>
      <c r="E181" s="104">
        <v>3600</v>
      </c>
      <c r="F181" s="104">
        <v>3600</v>
      </c>
      <c r="G181" s="106">
        <v>41088</v>
      </c>
    </row>
    <row r="182" spans="1:7" ht="42.75" x14ac:dyDescent="0.2">
      <c r="A182" s="104" t="s">
        <v>410</v>
      </c>
      <c r="B182" s="105" t="s">
        <v>411</v>
      </c>
      <c r="C182" s="106">
        <v>41088</v>
      </c>
      <c r="D182" s="104">
        <v>2012</v>
      </c>
      <c r="E182" s="104">
        <v>3600</v>
      </c>
      <c r="F182" s="104">
        <v>3600</v>
      </c>
      <c r="G182" s="106">
        <v>41088</v>
      </c>
    </row>
    <row r="183" spans="1:7" ht="51" x14ac:dyDescent="0.2">
      <c r="A183" s="104" t="s">
        <v>412</v>
      </c>
      <c r="B183" s="105" t="s">
        <v>413</v>
      </c>
      <c r="C183" s="106">
        <v>41088</v>
      </c>
      <c r="D183" s="104">
        <v>2012</v>
      </c>
      <c r="E183" s="104">
        <v>2300</v>
      </c>
      <c r="F183" s="104">
        <v>2300</v>
      </c>
      <c r="G183" s="106">
        <v>41088</v>
      </c>
    </row>
    <row r="184" spans="1:7" ht="51" x14ac:dyDescent="0.2">
      <c r="A184" s="104" t="s">
        <v>414</v>
      </c>
      <c r="B184" s="105" t="s">
        <v>415</v>
      </c>
      <c r="C184" s="106">
        <v>41088</v>
      </c>
      <c r="D184" s="104">
        <v>2012</v>
      </c>
      <c r="E184" s="104">
        <v>2050</v>
      </c>
      <c r="F184" s="104">
        <v>2050</v>
      </c>
      <c r="G184" s="106">
        <v>41088</v>
      </c>
    </row>
    <row r="185" spans="1:7" ht="42.75" x14ac:dyDescent="0.2">
      <c r="A185" s="104" t="s">
        <v>416</v>
      </c>
      <c r="B185" s="105" t="s">
        <v>417</v>
      </c>
      <c r="C185" s="106">
        <v>41088</v>
      </c>
      <c r="D185" s="104">
        <v>2012</v>
      </c>
      <c r="E185" s="104">
        <v>2050</v>
      </c>
      <c r="F185" s="104">
        <v>2050</v>
      </c>
      <c r="G185" s="106">
        <v>41088</v>
      </c>
    </row>
    <row r="186" spans="1:7" ht="42.75" x14ac:dyDescent="0.2">
      <c r="A186" s="104" t="s">
        <v>418</v>
      </c>
      <c r="B186" s="105" t="s">
        <v>419</v>
      </c>
      <c r="C186" s="106">
        <v>41088</v>
      </c>
      <c r="D186" s="104">
        <v>2012</v>
      </c>
      <c r="E186" s="104">
        <v>2300</v>
      </c>
      <c r="F186" s="104">
        <v>2300</v>
      </c>
      <c r="G186" s="106">
        <v>41088</v>
      </c>
    </row>
    <row r="187" spans="1:7" ht="28.5" x14ac:dyDescent="0.2">
      <c r="A187" s="104" t="s">
        <v>420</v>
      </c>
      <c r="B187" s="105" t="s">
        <v>421</v>
      </c>
      <c r="C187" s="106">
        <v>41088</v>
      </c>
      <c r="D187" s="104">
        <v>2012</v>
      </c>
      <c r="E187" s="104">
        <v>2300</v>
      </c>
      <c r="F187" s="104">
        <v>2300</v>
      </c>
      <c r="G187" s="106">
        <v>41088</v>
      </c>
    </row>
    <row r="188" spans="1:7" ht="28.5" x14ac:dyDescent="0.2">
      <c r="A188" s="104" t="s">
        <v>422</v>
      </c>
      <c r="B188" s="105" t="s">
        <v>423</v>
      </c>
      <c r="C188" s="106">
        <v>41088</v>
      </c>
      <c r="D188" s="104">
        <v>2012</v>
      </c>
      <c r="E188" s="104">
        <v>2300</v>
      </c>
      <c r="F188" s="104">
        <v>2300</v>
      </c>
      <c r="G188" s="106">
        <v>41088</v>
      </c>
    </row>
    <row r="189" spans="1:7" ht="28.5" x14ac:dyDescent="0.2">
      <c r="A189" s="104" t="s">
        <v>424</v>
      </c>
      <c r="B189" s="105" t="s">
        <v>425</v>
      </c>
      <c r="C189" s="106">
        <v>41088</v>
      </c>
      <c r="D189" s="104">
        <v>2012</v>
      </c>
      <c r="E189" s="104">
        <v>2300</v>
      </c>
      <c r="F189" s="104">
        <v>2300</v>
      </c>
      <c r="G189" s="106">
        <v>41088</v>
      </c>
    </row>
    <row r="190" spans="1:7" ht="28.5" x14ac:dyDescent="0.2">
      <c r="A190" s="104" t="s">
        <v>426</v>
      </c>
      <c r="B190" s="105" t="s">
        <v>427</v>
      </c>
      <c r="C190" s="106">
        <v>41088</v>
      </c>
      <c r="D190" s="104">
        <v>2012</v>
      </c>
      <c r="E190" s="104">
        <v>2300</v>
      </c>
      <c r="F190" s="104">
        <v>2300</v>
      </c>
      <c r="G190" s="106">
        <v>41088</v>
      </c>
    </row>
    <row r="191" spans="1:7" ht="28.5" x14ac:dyDescent="0.2">
      <c r="A191" s="104" t="s">
        <v>428</v>
      </c>
      <c r="B191" s="105" t="s">
        <v>429</v>
      </c>
      <c r="C191" s="106">
        <v>41088</v>
      </c>
      <c r="D191" s="104">
        <v>2012</v>
      </c>
      <c r="E191" s="104">
        <v>2300</v>
      </c>
      <c r="F191" s="104">
        <v>2300</v>
      </c>
      <c r="G191" s="106">
        <v>41088</v>
      </c>
    </row>
    <row r="192" spans="1:7" ht="28.5" x14ac:dyDescent="0.2">
      <c r="A192" s="104" t="s">
        <v>430</v>
      </c>
      <c r="B192" s="105" t="s">
        <v>431</v>
      </c>
      <c r="C192" s="106">
        <v>41088</v>
      </c>
      <c r="D192" s="104">
        <v>2012</v>
      </c>
      <c r="E192" s="104">
        <v>2300</v>
      </c>
      <c r="F192" s="104">
        <v>2300</v>
      </c>
      <c r="G192" s="106">
        <v>41088</v>
      </c>
    </row>
    <row r="193" spans="1:7" ht="28.5" x14ac:dyDescent="0.2">
      <c r="A193" s="104" t="s">
        <v>432</v>
      </c>
      <c r="B193" s="105" t="s">
        <v>433</v>
      </c>
      <c r="C193" s="106">
        <v>41088</v>
      </c>
      <c r="D193" s="104">
        <v>2012</v>
      </c>
      <c r="E193" s="104">
        <v>2300</v>
      </c>
      <c r="F193" s="104">
        <v>2300</v>
      </c>
      <c r="G193" s="106">
        <v>41088</v>
      </c>
    </row>
    <row r="194" spans="1:7" ht="63.75" x14ac:dyDescent="0.2">
      <c r="A194" s="104" t="s">
        <v>434</v>
      </c>
      <c r="B194" s="105" t="s">
        <v>435</v>
      </c>
      <c r="C194" s="106">
        <v>41088</v>
      </c>
      <c r="D194" s="104">
        <v>2012</v>
      </c>
      <c r="E194" s="104">
        <v>2050</v>
      </c>
      <c r="F194" s="104">
        <v>2050</v>
      </c>
      <c r="G194" s="106">
        <v>41088</v>
      </c>
    </row>
    <row r="195" spans="1:7" ht="28.5" x14ac:dyDescent="0.2">
      <c r="A195" s="104" t="s">
        <v>436</v>
      </c>
      <c r="B195" s="105" t="s">
        <v>437</v>
      </c>
      <c r="C195" s="106">
        <v>41088</v>
      </c>
      <c r="D195" s="104">
        <v>2012</v>
      </c>
      <c r="E195" s="104">
        <v>1100</v>
      </c>
      <c r="F195" s="104">
        <v>2300</v>
      </c>
      <c r="G195" s="106">
        <v>41088</v>
      </c>
    </row>
    <row r="196" spans="1:7" ht="28.5" x14ac:dyDescent="0.2">
      <c r="A196" s="104" t="s">
        <v>438</v>
      </c>
      <c r="B196" s="105" t="s">
        <v>439</v>
      </c>
      <c r="C196" s="106">
        <v>41088</v>
      </c>
      <c r="D196" s="104">
        <v>2012</v>
      </c>
      <c r="E196" s="104">
        <v>3600</v>
      </c>
      <c r="F196" s="104">
        <v>3600</v>
      </c>
      <c r="G196" s="106">
        <v>41088</v>
      </c>
    </row>
    <row r="197" spans="1:7" ht="38.25" x14ac:dyDescent="0.2">
      <c r="A197" s="104" t="s">
        <v>440</v>
      </c>
      <c r="B197" s="105" t="s">
        <v>441</v>
      </c>
      <c r="C197" s="106">
        <v>41088</v>
      </c>
      <c r="D197" s="104">
        <v>2012</v>
      </c>
      <c r="E197" s="104">
        <v>3600</v>
      </c>
      <c r="F197" s="104">
        <v>3600</v>
      </c>
      <c r="G197" s="106">
        <v>41088</v>
      </c>
    </row>
    <row r="198" spans="1:7" ht="38.25" x14ac:dyDescent="0.2">
      <c r="A198" s="104" t="s">
        <v>442</v>
      </c>
      <c r="B198" s="105" t="s">
        <v>443</v>
      </c>
      <c r="C198" s="106">
        <v>41088</v>
      </c>
      <c r="D198" s="104">
        <v>2012</v>
      </c>
      <c r="E198" s="104">
        <v>1100</v>
      </c>
      <c r="F198" s="104">
        <v>1100</v>
      </c>
      <c r="G198" s="106">
        <v>41088</v>
      </c>
    </row>
    <row r="199" spans="1:7" ht="28.5" x14ac:dyDescent="0.2">
      <c r="A199" s="104" t="s">
        <v>444</v>
      </c>
      <c r="B199" s="105" t="s">
        <v>445</v>
      </c>
      <c r="C199" s="106">
        <v>41088</v>
      </c>
      <c r="D199" s="104">
        <v>2012</v>
      </c>
      <c r="E199" s="104">
        <v>2300</v>
      </c>
      <c r="F199" s="104">
        <v>2300</v>
      </c>
      <c r="G199" s="106">
        <v>41088</v>
      </c>
    </row>
    <row r="200" spans="1:7" ht="28.5" x14ac:dyDescent="0.2">
      <c r="A200" s="104" t="s">
        <v>446</v>
      </c>
      <c r="B200" s="105" t="s">
        <v>447</v>
      </c>
      <c r="C200" s="106">
        <v>41088</v>
      </c>
      <c r="D200" s="104">
        <v>2012</v>
      </c>
      <c r="E200" s="104">
        <v>2300</v>
      </c>
      <c r="F200" s="104">
        <v>2300</v>
      </c>
      <c r="G200" s="106">
        <v>41088</v>
      </c>
    </row>
    <row r="201" spans="1:7" ht="28.5" x14ac:dyDescent="0.2">
      <c r="A201" s="104" t="s">
        <v>448</v>
      </c>
      <c r="B201" s="105" t="s">
        <v>449</v>
      </c>
      <c r="C201" s="106">
        <v>41088</v>
      </c>
      <c r="D201" s="104">
        <v>2012</v>
      </c>
      <c r="E201" s="104">
        <v>2300</v>
      </c>
      <c r="F201" s="104">
        <v>2300</v>
      </c>
      <c r="G201" s="106">
        <v>41088</v>
      </c>
    </row>
    <row r="202" spans="1:7" ht="38.25" x14ac:dyDescent="0.2">
      <c r="A202" s="104" t="s">
        <v>450</v>
      </c>
      <c r="B202" s="105" t="s">
        <v>451</v>
      </c>
      <c r="C202" s="106">
        <v>41088</v>
      </c>
      <c r="D202" s="104">
        <v>2012</v>
      </c>
      <c r="E202" s="104">
        <v>3600</v>
      </c>
      <c r="F202" s="104">
        <v>3600</v>
      </c>
      <c r="G202" s="106">
        <v>41088</v>
      </c>
    </row>
    <row r="203" spans="1:7" ht="28.5" x14ac:dyDescent="0.2">
      <c r="A203" s="104" t="s">
        <v>452</v>
      </c>
      <c r="B203" s="105" t="s">
        <v>453</v>
      </c>
      <c r="C203" s="106">
        <v>41088</v>
      </c>
      <c r="D203" s="104">
        <v>2012</v>
      </c>
      <c r="E203" s="104">
        <v>3600</v>
      </c>
      <c r="F203" s="104">
        <v>3600</v>
      </c>
      <c r="G203" s="106">
        <v>41088</v>
      </c>
    </row>
    <row r="204" spans="1:7" ht="38.25" x14ac:dyDescent="0.2">
      <c r="A204" s="104" t="s">
        <v>454</v>
      </c>
      <c r="B204" s="105" t="s">
        <v>455</v>
      </c>
      <c r="C204" s="106">
        <v>41088</v>
      </c>
      <c r="D204" s="104">
        <v>2012</v>
      </c>
      <c r="E204" s="104">
        <v>2300</v>
      </c>
      <c r="F204" s="104">
        <v>2300</v>
      </c>
      <c r="G204" s="106">
        <v>41088</v>
      </c>
    </row>
    <row r="205" spans="1:7" ht="28.5" x14ac:dyDescent="0.2">
      <c r="A205" s="104" t="s">
        <v>456</v>
      </c>
      <c r="B205" s="105" t="s">
        <v>457</v>
      </c>
      <c r="C205" s="106">
        <v>41088</v>
      </c>
      <c r="D205" s="104">
        <v>2012</v>
      </c>
      <c r="E205" s="104">
        <v>3600</v>
      </c>
      <c r="F205" s="104">
        <v>3600</v>
      </c>
      <c r="G205" s="106">
        <v>41088</v>
      </c>
    </row>
    <row r="206" spans="1:7" ht="38.25" x14ac:dyDescent="0.2">
      <c r="A206" s="104" t="s">
        <v>458</v>
      </c>
      <c r="B206" s="105" t="s">
        <v>459</v>
      </c>
      <c r="C206" s="106">
        <v>41088</v>
      </c>
      <c r="D206" s="104">
        <v>2012</v>
      </c>
      <c r="E206" s="104">
        <v>2300</v>
      </c>
      <c r="F206" s="104">
        <v>2300</v>
      </c>
      <c r="G206" s="106">
        <v>41088</v>
      </c>
    </row>
    <row r="207" spans="1:7" ht="38.25" x14ac:dyDescent="0.2">
      <c r="A207" s="104" t="s">
        <v>460</v>
      </c>
      <c r="B207" s="105" t="s">
        <v>461</v>
      </c>
      <c r="C207" s="106">
        <v>41088</v>
      </c>
      <c r="D207" s="104">
        <v>2012</v>
      </c>
      <c r="E207" s="104">
        <v>2300</v>
      </c>
      <c r="F207" s="104">
        <v>2300</v>
      </c>
      <c r="G207" s="106">
        <v>41088</v>
      </c>
    </row>
    <row r="208" spans="1:7" ht="38.25" x14ac:dyDescent="0.2">
      <c r="A208" s="104" t="s">
        <v>462</v>
      </c>
      <c r="B208" s="105" t="s">
        <v>463</v>
      </c>
      <c r="C208" s="106">
        <v>41088</v>
      </c>
      <c r="D208" s="104">
        <v>2012</v>
      </c>
      <c r="E208" s="104">
        <v>2300</v>
      </c>
      <c r="F208" s="104">
        <v>2300</v>
      </c>
      <c r="G208" s="106">
        <v>41088</v>
      </c>
    </row>
    <row r="209" spans="1:7" ht="28.5" x14ac:dyDescent="0.2">
      <c r="A209" s="104" t="s">
        <v>464</v>
      </c>
      <c r="B209" s="105" t="s">
        <v>465</v>
      </c>
      <c r="C209" s="106">
        <v>41088</v>
      </c>
      <c r="D209" s="104">
        <v>2012</v>
      </c>
      <c r="E209" s="104">
        <v>3720</v>
      </c>
      <c r="F209" s="104">
        <v>3720</v>
      </c>
      <c r="G209" s="106">
        <v>41088</v>
      </c>
    </row>
    <row r="210" spans="1:7" ht="28.5" x14ac:dyDescent="0.2">
      <c r="A210" s="104" t="s">
        <v>466</v>
      </c>
      <c r="B210" s="105" t="s">
        <v>467</v>
      </c>
      <c r="C210" s="106">
        <v>41088</v>
      </c>
      <c r="D210" s="104">
        <v>2012</v>
      </c>
      <c r="E210" s="104">
        <v>3600</v>
      </c>
      <c r="F210" s="104">
        <v>3600</v>
      </c>
      <c r="G210" s="106">
        <v>41088</v>
      </c>
    </row>
    <row r="211" spans="1:7" ht="51" x14ac:dyDescent="0.2">
      <c r="A211" s="104" t="s">
        <v>468</v>
      </c>
      <c r="B211" s="105" t="s">
        <v>469</v>
      </c>
      <c r="C211" s="106">
        <v>41088</v>
      </c>
      <c r="D211" s="104">
        <v>2012</v>
      </c>
      <c r="E211" s="104">
        <v>2300</v>
      </c>
      <c r="F211" s="104">
        <v>2300</v>
      </c>
      <c r="G211" s="106">
        <v>41088</v>
      </c>
    </row>
    <row r="212" spans="1:7" ht="28.5" x14ac:dyDescent="0.2">
      <c r="A212" s="104" t="s">
        <v>470</v>
      </c>
      <c r="B212" s="105" t="s">
        <v>471</v>
      </c>
      <c r="C212" s="106">
        <v>41088</v>
      </c>
      <c r="D212" s="104">
        <v>2012</v>
      </c>
      <c r="E212" s="104">
        <v>3600</v>
      </c>
      <c r="F212" s="104">
        <v>3600</v>
      </c>
      <c r="G212" s="106">
        <v>41088</v>
      </c>
    </row>
    <row r="213" spans="1:7" ht="28.5" x14ac:dyDescent="0.2">
      <c r="A213" s="104" t="s">
        <v>472</v>
      </c>
      <c r="B213" s="105" t="s">
        <v>473</v>
      </c>
      <c r="C213" s="106">
        <v>41088</v>
      </c>
      <c r="D213" s="104">
        <v>2012</v>
      </c>
      <c r="E213" s="104">
        <v>3720</v>
      </c>
      <c r="F213" s="104">
        <v>3720</v>
      </c>
      <c r="G213" s="106">
        <v>41088</v>
      </c>
    </row>
    <row r="214" spans="1:7" ht="28.5" x14ac:dyDescent="0.2">
      <c r="A214" s="104" t="s">
        <v>474</v>
      </c>
      <c r="B214" s="105" t="s">
        <v>475</v>
      </c>
      <c r="C214" s="106">
        <v>41088</v>
      </c>
      <c r="D214" s="104">
        <v>2012</v>
      </c>
      <c r="E214" s="104">
        <v>3600</v>
      </c>
      <c r="F214" s="104">
        <v>3600</v>
      </c>
      <c r="G214" s="106">
        <v>41088</v>
      </c>
    </row>
    <row r="215" spans="1:7" ht="28.5" x14ac:dyDescent="0.2">
      <c r="A215" s="104" t="s">
        <v>476</v>
      </c>
      <c r="B215" s="105" t="s">
        <v>477</v>
      </c>
      <c r="C215" s="106">
        <v>41088</v>
      </c>
      <c r="D215" s="104">
        <v>2012</v>
      </c>
      <c r="E215" s="104">
        <v>3600</v>
      </c>
      <c r="F215" s="104">
        <v>3600</v>
      </c>
      <c r="G215" s="106">
        <v>41088</v>
      </c>
    </row>
    <row r="216" spans="1:7" ht="42.75" x14ac:dyDescent="0.2">
      <c r="A216" s="104" t="s">
        <v>478</v>
      </c>
      <c r="B216" s="105" t="s">
        <v>479</v>
      </c>
      <c r="C216" s="106">
        <v>41088</v>
      </c>
      <c r="D216" s="104">
        <v>2012</v>
      </c>
      <c r="E216" s="104">
        <v>2050</v>
      </c>
      <c r="F216" s="104">
        <v>2050</v>
      </c>
      <c r="G216" s="106">
        <v>41088</v>
      </c>
    </row>
    <row r="217" spans="1:7" ht="42.75" x14ac:dyDescent="0.2">
      <c r="A217" s="104" t="s">
        <v>480</v>
      </c>
      <c r="B217" s="105" t="s">
        <v>481</v>
      </c>
      <c r="C217" s="106">
        <v>41088</v>
      </c>
      <c r="D217" s="104">
        <v>2012</v>
      </c>
      <c r="E217" s="104">
        <v>2050</v>
      </c>
      <c r="F217" s="104">
        <v>2050</v>
      </c>
      <c r="G217" s="106">
        <v>41088</v>
      </c>
    </row>
    <row r="218" spans="1:7" ht="51" x14ac:dyDescent="0.2">
      <c r="A218" s="104" t="s">
        <v>482</v>
      </c>
      <c r="B218" s="105" t="s">
        <v>483</v>
      </c>
      <c r="C218" s="106">
        <v>41088</v>
      </c>
      <c r="D218" s="104">
        <v>2012</v>
      </c>
      <c r="E218" s="104">
        <v>3400</v>
      </c>
      <c r="F218" s="104">
        <v>3400</v>
      </c>
      <c r="G218" s="106">
        <v>41088</v>
      </c>
    </row>
    <row r="219" spans="1:7" ht="42.75" x14ac:dyDescent="0.2">
      <c r="A219" s="104" t="s">
        <v>484</v>
      </c>
      <c r="B219" s="105" t="s">
        <v>485</v>
      </c>
      <c r="C219" s="106">
        <v>41088</v>
      </c>
      <c r="D219" s="104">
        <v>2012</v>
      </c>
      <c r="E219" s="104">
        <v>2050</v>
      </c>
      <c r="F219" s="104">
        <v>2050</v>
      </c>
      <c r="G219" s="106">
        <v>41087</v>
      </c>
    </row>
    <row r="220" spans="1:7" ht="42.75" x14ac:dyDescent="0.2">
      <c r="A220" s="104" t="s">
        <v>486</v>
      </c>
      <c r="B220" s="105" t="s">
        <v>487</v>
      </c>
      <c r="C220" s="106">
        <v>41088</v>
      </c>
      <c r="D220" s="104">
        <v>2012</v>
      </c>
      <c r="E220" s="104">
        <v>2050</v>
      </c>
      <c r="F220" s="104">
        <v>2050</v>
      </c>
      <c r="G220" s="106">
        <v>41087</v>
      </c>
    </row>
    <row r="221" spans="1:7" ht="42.75" x14ac:dyDescent="0.2">
      <c r="A221" s="104" t="s">
        <v>488</v>
      </c>
      <c r="B221" s="105" t="s">
        <v>489</v>
      </c>
      <c r="C221" s="106">
        <v>41088</v>
      </c>
      <c r="D221" s="104">
        <v>2012</v>
      </c>
      <c r="E221" s="104">
        <v>2050</v>
      </c>
      <c r="F221" s="104">
        <v>2050</v>
      </c>
      <c r="G221" s="106">
        <v>41087</v>
      </c>
    </row>
    <row r="222" spans="1:7" ht="38.25" x14ac:dyDescent="0.2">
      <c r="A222" s="104" t="s">
        <v>490</v>
      </c>
      <c r="B222" s="105" t="s">
        <v>491</v>
      </c>
      <c r="C222" s="106">
        <v>41088</v>
      </c>
      <c r="D222" s="104">
        <v>2012</v>
      </c>
      <c r="E222" s="104">
        <v>2300</v>
      </c>
      <c r="F222" s="104">
        <v>2300</v>
      </c>
      <c r="G222" s="106">
        <v>41087</v>
      </c>
    </row>
    <row r="223" spans="1:7" ht="51" x14ac:dyDescent="0.2">
      <c r="A223" s="104" t="s">
        <v>492</v>
      </c>
      <c r="B223" s="105" t="s">
        <v>493</v>
      </c>
      <c r="C223" s="106">
        <v>41088</v>
      </c>
      <c r="D223" s="104">
        <v>2012</v>
      </c>
      <c r="E223" s="104">
        <v>2300</v>
      </c>
      <c r="F223" s="104">
        <v>2300</v>
      </c>
      <c r="G223" s="106">
        <v>41087</v>
      </c>
    </row>
    <row r="224" spans="1:7" ht="28.5" x14ac:dyDescent="0.2">
      <c r="A224" s="104" t="s">
        <v>494</v>
      </c>
      <c r="B224" s="105" t="s">
        <v>495</v>
      </c>
      <c r="C224" s="106">
        <v>41088</v>
      </c>
      <c r="D224" s="104">
        <v>2012</v>
      </c>
      <c r="E224" s="104">
        <v>2150</v>
      </c>
      <c r="F224" s="104">
        <v>2150</v>
      </c>
      <c r="G224" s="106">
        <v>41087</v>
      </c>
    </row>
    <row r="225" spans="1:7" ht="42.75" x14ac:dyDescent="0.2">
      <c r="A225" s="104" t="s">
        <v>496</v>
      </c>
      <c r="B225" s="105" t="s">
        <v>497</v>
      </c>
      <c r="C225" s="106">
        <v>41088</v>
      </c>
      <c r="D225" s="104">
        <v>2012</v>
      </c>
      <c r="E225" s="104">
        <v>2300</v>
      </c>
      <c r="F225" s="104">
        <v>2300</v>
      </c>
      <c r="G225" s="106">
        <v>41087</v>
      </c>
    </row>
    <row r="226" spans="1:7" ht="42.75" x14ac:dyDescent="0.2">
      <c r="A226" s="104" t="s">
        <v>498</v>
      </c>
      <c r="B226" s="105" t="s">
        <v>499</v>
      </c>
      <c r="C226" s="106">
        <v>41088</v>
      </c>
      <c r="D226" s="104">
        <v>2012</v>
      </c>
      <c r="E226" s="104">
        <v>3720</v>
      </c>
      <c r="F226" s="104">
        <v>3720</v>
      </c>
      <c r="G226" s="106">
        <v>41087</v>
      </c>
    </row>
    <row r="227" spans="1:7" ht="42.75" x14ac:dyDescent="0.2">
      <c r="A227" s="104" t="s">
        <v>500</v>
      </c>
      <c r="B227" s="105" t="s">
        <v>501</v>
      </c>
      <c r="C227" s="106">
        <v>41088</v>
      </c>
      <c r="D227" s="104">
        <v>2012</v>
      </c>
      <c r="E227" s="104">
        <v>2300</v>
      </c>
      <c r="F227" s="104">
        <v>2300</v>
      </c>
      <c r="G227" s="106">
        <v>41087</v>
      </c>
    </row>
    <row r="228" spans="1:7" ht="42.75" x14ac:dyDescent="0.2">
      <c r="A228" s="104" t="s">
        <v>502</v>
      </c>
      <c r="B228" s="105" t="s">
        <v>503</v>
      </c>
      <c r="C228" s="106">
        <v>41088</v>
      </c>
      <c r="D228" s="104">
        <v>2012</v>
      </c>
      <c r="E228" s="104">
        <v>3600</v>
      </c>
      <c r="F228" s="104">
        <v>3600</v>
      </c>
      <c r="G228" s="106">
        <v>41087</v>
      </c>
    </row>
    <row r="229" spans="1:7" ht="42.75" x14ac:dyDescent="0.2">
      <c r="A229" s="104" t="s">
        <v>504</v>
      </c>
      <c r="B229" s="105" t="s">
        <v>505</v>
      </c>
      <c r="C229" s="106">
        <v>41088</v>
      </c>
      <c r="D229" s="104">
        <v>2012</v>
      </c>
      <c r="E229" s="104">
        <v>2050</v>
      </c>
      <c r="F229" s="104">
        <v>2050</v>
      </c>
      <c r="G229" s="106">
        <v>41087</v>
      </c>
    </row>
    <row r="230" spans="1:7" ht="42.75" x14ac:dyDescent="0.2">
      <c r="A230" s="104" t="s">
        <v>506</v>
      </c>
      <c r="B230" s="105" t="s">
        <v>507</v>
      </c>
      <c r="C230" s="106">
        <v>41088</v>
      </c>
      <c r="D230" s="104">
        <v>2012</v>
      </c>
      <c r="E230" s="104">
        <v>3720</v>
      </c>
      <c r="F230" s="104">
        <v>3720</v>
      </c>
      <c r="G230" s="106">
        <v>41087</v>
      </c>
    </row>
    <row r="231" spans="1:7" ht="28.5" x14ac:dyDescent="0.2">
      <c r="A231" s="104" t="s">
        <v>508</v>
      </c>
      <c r="B231" s="105" t="s">
        <v>509</v>
      </c>
      <c r="C231" s="106">
        <v>41088</v>
      </c>
      <c r="D231" s="104">
        <v>2012</v>
      </c>
      <c r="E231" s="104">
        <v>2300</v>
      </c>
      <c r="F231" s="104">
        <v>2300</v>
      </c>
      <c r="G231" s="106">
        <v>41087</v>
      </c>
    </row>
    <row r="232" spans="1:7" ht="38.25" x14ac:dyDescent="0.2">
      <c r="A232" s="104" t="s">
        <v>510</v>
      </c>
      <c r="B232" s="105" t="s">
        <v>511</v>
      </c>
      <c r="C232" s="106">
        <v>41088</v>
      </c>
      <c r="D232" s="104">
        <v>2012</v>
      </c>
      <c r="E232" s="104">
        <v>2300</v>
      </c>
      <c r="F232" s="104">
        <v>2300</v>
      </c>
      <c r="G232" s="106">
        <v>41087</v>
      </c>
    </row>
    <row r="233" spans="1:7" ht="42.75" x14ac:dyDescent="0.2">
      <c r="A233" s="104" t="s">
        <v>512</v>
      </c>
      <c r="B233" s="105" t="s">
        <v>513</v>
      </c>
      <c r="C233" s="106">
        <v>41088</v>
      </c>
      <c r="D233" s="104">
        <v>2012</v>
      </c>
      <c r="E233" s="104">
        <v>3600</v>
      </c>
      <c r="F233" s="104">
        <v>3600</v>
      </c>
      <c r="G233" s="106">
        <v>41087</v>
      </c>
    </row>
    <row r="234" spans="1:7" ht="42.75" x14ac:dyDescent="0.2">
      <c r="A234" s="104" t="s">
        <v>514</v>
      </c>
      <c r="B234" s="105" t="s">
        <v>515</v>
      </c>
      <c r="C234" s="106">
        <v>41088</v>
      </c>
      <c r="D234" s="104">
        <v>2012</v>
      </c>
      <c r="E234" s="104">
        <v>2050</v>
      </c>
      <c r="F234" s="104">
        <v>2050</v>
      </c>
      <c r="G234" s="106">
        <v>41087</v>
      </c>
    </row>
    <row r="235" spans="1:7" ht="42.75" x14ac:dyDescent="0.2">
      <c r="A235" s="104" t="s">
        <v>516</v>
      </c>
      <c r="B235" s="105" t="s">
        <v>517</v>
      </c>
      <c r="C235" s="106">
        <v>41088</v>
      </c>
      <c r="D235" s="104">
        <v>2012</v>
      </c>
      <c r="E235" s="104">
        <v>3600</v>
      </c>
      <c r="F235" s="104">
        <v>3600</v>
      </c>
      <c r="G235" s="106">
        <v>41087</v>
      </c>
    </row>
    <row r="236" spans="1:7" ht="51" x14ac:dyDescent="0.2">
      <c r="A236" s="104" t="s">
        <v>518</v>
      </c>
      <c r="B236" s="105" t="s">
        <v>519</v>
      </c>
      <c r="C236" s="106">
        <v>41088</v>
      </c>
      <c r="D236" s="104">
        <v>2012</v>
      </c>
      <c r="E236" s="104">
        <v>2050</v>
      </c>
      <c r="F236" s="104">
        <v>2050</v>
      </c>
      <c r="G236" s="106">
        <v>41087</v>
      </c>
    </row>
    <row r="237" spans="1:7" ht="38.25" x14ac:dyDescent="0.2">
      <c r="A237" s="104" t="s">
        <v>520</v>
      </c>
      <c r="B237" s="105" t="s">
        <v>521</v>
      </c>
      <c r="C237" s="106">
        <v>41088</v>
      </c>
      <c r="D237" s="104">
        <v>2012</v>
      </c>
      <c r="E237" s="104">
        <v>3400</v>
      </c>
      <c r="F237" s="104">
        <v>3400</v>
      </c>
      <c r="G237" s="106">
        <v>41087</v>
      </c>
    </row>
    <row r="238" spans="1:7" ht="42.75" x14ac:dyDescent="0.2">
      <c r="A238" s="104" t="s">
        <v>522</v>
      </c>
      <c r="B238" s="105" t="s">
        <v>523</v>
      </c>
      <c r="C238" s="106">
        <v>41088</v>
      </c>
      <c r="D238" s="104">
        <v>2012</v>
      </c>
      <c r="E238" s="104">
        <v>3720</v>
      </c>
      <c r="F238" s="104">
        <v>3720</v>
      </c>
      <c r="G238" s="106">
        <v>41087</v>
      </c>
    </row>
    <row r="239" spans="1:7" ht="42.75" x14ac:dyDescent="0.2">
      <c r="A239" s="104" t="s">
        <v>524</v>
      </c>
      <c r="B239" s="105" t="s">
        <v>525</v>
      </c>
      <c r="C239" s="106">
        <v>41088</v>
      </c>
      <c r="D239" s="104">
        <v>2012</v>
      </c>
      <c r="E239" s="104">
        <v>850</v>
      </c>
      <c r="F239" s="104">
        <v>850</v>
      </c>
      <c r="G239" s="106">
        <v>41087</v>
      </c>
    </row>
    <row r="240" spans="1:7" ht="42.75" x14ac:dyDescent="0.2">
      <c r="A240" s="104" t="s">
        <v>526</v>
      </c>
      <c r="B240" s="105" t="s">
        <v>527</v>
      </c>
      <c r="C240" s="106">
        <v>41088</v>
      </c>
      <c r="D240" s="104">
        <v>2012</v>
      </c>
      <c r="E240" s="104">
        <v>2300</v>
      </c>
      <c r="F240" s="104">
        <v>2300</v>
      </c>
      <c r="G240" s="106">
        <v>41087</v>
      </c>
    </row>
    <row r="241" spans="1:7" ht="51" x14ac:dyDescent="0.2">
      <c r="A241" s="104" t="s">
        <v>528</v>
      </c>
      <c r="B241" s="105" t="s">
        <v>529</v>
      </c>
      <c r="C241" s="106">
        <v>41088</v>
      </c>
      <c r="D241" s="104">
        <v>2012</v>
      </c>
      <c r="E241" s="104">
        <v>2050</v>
      </c>
      <c r="F241" s="104">
        <v>2050</v>
      </c>
      <c r="G241" s="106">
        <v>41087</v>
      </c>
    </row>
    <row r="242" spans="1:7" ht="51" x14ac:dyDescent="0.2">
      <c r="A242" s="104" t="s">
        <v>530</v>
      </c>
      <c r="B242" s="105" t="s">
        <v>531</v>
      </c>
      <c r="C242" s="106">
        <v>41088</v>
      </c>
      <c r="D242" s="104">
        <v>2012</v>
      </c>
      <c r="E242" s="104">
        <v>1100</v>
      </c>
      <c r="F242" s="104">
        <v>1100</v>
      </c>
      <c r="G242" s="106">
        <v>41087</v>
      </c>
    </row>
    <row r="243" spans="1:7" ht="42.75" x14ac:dyDescent="0.2">
      <c r="A243" s="104" t="s">
        <v>532</v>
      </c>
      <c r="B243" s="105" t="s">
        <v>533</v>
      </c>
      <c r="C243" s="106">
        <v>41088</v>
      </c>
      <c r="D243" s="104">
        <v>2012</v>
      </c>
      <c r="E243" s="104">
        <v>2050</v>
      </c>
      <c r="F243" s="104">
        <v>2050</v>
      </c>
      <c r="G243" s="106">
        <v>41087</v>
      </c>
    </row>
    <row r="244" spans="1:7" ht="38.25" x14ac:dyDescent="0.2">
      <c r="A244" s="104" t="s">
        <v>534</v>
      </c>
      <c r="B244" s="105" t="s">
        <v>535</v>
      </c>
      <c r="C244" s="106">
        <v>41088</v>
      </c>
      <c r="D244" s="104">
        <v>2012</v>
      </c>
      <c r="E244" s="104">
        <v>2150</v>
      </c>
      <c r="F244" s="104">
        <v>2150</v>
      </c>
      <c r="G244" s="106">
        <v>41087</v>
      </c>
    </row>
    <row r="245" spans="1:7" ht="51" x14ac:dyDescent="0.2">
      <c r="A245" s="104" t="s">
        <v>536</v>
      </c>
      <c r="B245" s="105" t="s">
        <v>537</v>
      </c>
      <c r="C245" s="106">
        <v>41088</v>
      </c>
      <c r="D245" s="104">
        <v>2012</v>
      </c>
      <c r="E245" s="104">
        <v>2300</v>
      </c>
      <c r="F245" s="104">
        <v>2300</v>
      </c>
      <c r="G245" s="106">
        <v>41087</v>
      </c>
    </row>
    <row r="246" spans="1:7" ht="38.25" x14ac:dyDescent="0.2">
      <c r="A246" s="104" t="s">
        <v>538</v>
      </c>
      <c r="B246" s="105" t="s">
        <v>539</v>
      </c>
      <c r="C246" s="106">
        <v>41088</v>
      </c>
      <c r="D246" s="104">
        <v>2012</v>
      </c>
      <c r="E246" s="104">
        <v>1625</v>
      </c>
      <c r="F246" s="104">
        <v>1625</v>
      </c>
      <c r="G246" s="106">
        <v>41087</v>
      </c>
    </row>
    <row r="247" spans="1:7" ht="51" x14ac:dyDescent="0.2">
      <c r="A247" s="104" t="s">
        <v>540</v>
      </c>
      <c r="B247" s="105" t="s">
        <v>541</v>
      </c>
      <c r="C247" s="106">
        <v>41088</v>
      </c>
      <c r="D247" s="104">
        <v>2012</v>
      </c>
      <c r="E247" s="104">
        <v>3600</v>
      </c>
      <c r="F247" s="104">
        <v>3600</v>
      </c>
      <c r="G247" s="106">
        <v>41087</v>
      </c>
    </row>
    <row r="248" spans="1:7" ht="28.5" x14ac:dyDescent="0.2">
      <c r="A248" s="104" t="s">
        <v>542</v>
      </c>
      <c r="B248" s="105" t="s">
        <v>543</v>
      </c>
      <c r="C248" s="106">
        <v>41088</v>
      </c>
      <c r="D248" s="104">
        <v>2012</v>
      </c>
      <c r="E248" s="104">
        <v>3600</v>
      </c>
      <c r="F248" s="104">
        <v>3600</v>
      </c>
      <c r="G248" s="106">
        <v>41087</v>
      </c>
    </row>
    <row r="249" spans="1:7" ht="38.25" x14ac:dyDescent="0.2">
      <c r="A249" s="104" t="s">
        <v>544</v>
      </c>
      <c r="B249" s="105" t="s">
        <v>545</v>
      </c>
      <c r="C249" s="106">
        <v>41088</v>
      </c>
      <c r="D249" s="104">
        <v>2012</v>
      </c>
      <c r="E249" s="104">
        <v>1100</v>
      </c>
      <c r="F249" s="104">
        <v>1100</v>
      </c>
      <c r="G249" s="106">
        <v>41087</v>
      </c>
    </row>
    <row r="250" spans="1:7" ht="42.75" x14ac:dyDescent="0.2">
      <c r="A250" s="104" t="s">
        <v>546</v>
      </c>
      <c r="B250" s="105" t="s">
        <v>547</v>
      </c>
      <c r="C250" s="106">
        <v>41088</v>
      </c>
      <c r="D250" s="104">
        <v>2012</v>
      </c>
      <c r="E250" s="104">
        <v>2300</v>
      </c>
      <c r="F250" s="104">
        <v>2300</v>
      </c>
      <c r="G250" s="106">
        <v>41087</v>
      </c>
    </row>
    <row r="251" spans="1:7" ht="42.75" x14ac:dyDescent="0.2">
      <c r="A251" s="104" t="s">
        <v>548</v>
      </c>
      <c r="B251" s="105" t="s">
        <v>549</v>
      </c>
      <c r="C251" s="106">
        <v>41088</v>
      </c>
      <c r="D251" s="104">
        <v>2012</v>
      </c>
      <c r="E251" s="104">
        <v>2050</v>
      </c>
      <c r="F251" s="104">
        <v>2050</v>
      </c>
      <c r="G251" s="106">
        <v>41086</v>
      </c>
    </row>
    <row r="252" spans="1:7" ht="38.25" x14ac:dyDescent="0.2">
      <c r="A252" s="104" t="s">
        <v>550</v>
      </c>
      <c r="B252" s="105" t="s">
        <v>551</v>
      </c>
      <c r="C252" s="106">
        <v>41088</v>
      </c>
      <c r="D252" s="104">
        <v>2012</v>
      </c>
      <c r="E252" s="104">
        <v>3600</v>
      </c>
      <c r="F252" s="104">
        <v>3600</v>
      </c>
      <c r="G252" s="106">
        <v>41086</v>
      </c>
    </row>
    <row r="253" spans="1:7" ht="28.5" x14ac:dyDescent="0.2">
      <c r="A253" s="104" t="s">
        <v>552</v>
      </c>
      <c r="B253" s="105" t="s">
        <v>553</v>
      </c>
      <c r="C253" s="106">
        <v>41088</v>
      </c>
      <c r="D253" s="104">
        <v>2012</v>
      </c>
      <c r="E253" s="104">
        <v>2300</v>
      </c>
      <c r="F253" s="104">
        <v>2300</v>
      </c>
      <c r="G253" s="106">
        <v>41086</v>
      </c>
    </row>
    <row r="254" spans="1:7" ht="42.75" x14ac:dyDescent="0.2">
      <c r="A254" s="104" t="s">
        <v>554</v>
      </c>
      <c r="B254" s="105" t="s">
        <v>555</v>
      </c>
      <c r="C254" s="106">
        <v>41088</v>
      </c>
      <c r="D254" s="104">
        <v>2012</v>
      </c>
      <c r="E254" s="104">
        <v>2050</v>
      </c>
      <c r="F254" s="104">
        <v>2050</v>
      </c>
      <c r="G254" s="106">
        <v>41086</v>
      </c>
    </row>
    <row r="255" spans="1:7" ht="42.75" x14ac:dyDescent="0.2">
      <c r="A255" s="104" t="s">
        <v>556</v>
      </c>
      <c r="B255" s="105" t="s">
        <v>557</v>
      </c>
      <c r="C255" s="106">
        <v>41088</v>
      </c>
      <c r="D255" s="104">
        <v>2012</v>
      </c>
      <c r="E255" s="104">
        <v>2050</v>
      </c>
      <c r="F255" s="104">
        <v>2050</v>
      </c>
      <c r="G255" s="106">
        <v>41086</v>
      </c>
    </row>
    <row r="256" spans="1:7" ht="38.25" x14ac:dyDescent="0.2">
      <c r="A256" s="104" t="s">
        <v>558</v>
      </c>
      <c r="B256" s="105" t="s">
        <v>559</v>
      </c>
      <c r="C256" s="106">
        <v>41088</v>
      </c>
      <c r="D256" s="104">
        <v>2012</v>
      </c>
      <c r="E256" s="104">
        <v>1100</v>
      </c>
      <c r="F256" s="104">
        <v>1100</v>
      </c>
      <c r="G256" s="106">
        <v>41086</v>
      </c>
    </row>
    <row r="257" spans="1:7" ht="38.25" x14ac:dyDescent="0.2">
      <c r="A257" s="104" t="s">
        <v>560</v>
      </c>
      <c r="B257" s="105" t="s">
        <v>561</v>
      </c>
      <c r="C257" s="106">
        <v>41088</v>
      </c>
      <c r="D257" s="104">
        <v>2012</v>
      </c>
      <c r="E257" s="104">
        <v>2420</v>
      </c>
      <c r="F257" s="104">
        <v>2420</v>
      </c>
      <c r="G257" s="106">
        <v>41086</v>
      </c>
    </row>
    <row r="258" spans="1:7" ht="38.25" x14ac:dyDescent="0.2">
      <c r="A258" s="104" t="s">
        <v>562</v>
      </c>
      <c r="B258" s="105" t="s">
        <v>563</v>
      </c>
      <c r="C258" s="106">
        <v>41088</v>
      </c>
      <c r="D258" s="104">
        <v>2012</v>
      </c>
      <c r="E258" s="104">
        <v>2300</v>
      </c>
      <c r="F258" s="104">
        <v>2300</v>
      </c>
      <c r="G258" s="106">
        <v>41086</v>
      </c>
    </row>
    <row r="259" spans="1:7" ht="28.5" x14ac:dyDescent="0.2">
      <c r="A259" s="104" t="s">
        <v>564</v>
      </c>
      <c r="B259" s="105" t="s">
        <v>565</v>
      </c>
      <c r="C259" s="106">
        <v>41088</v>
      </c>
      <c r="D259" s="104">
        <v>2012</v>
      </c>
      <c r="E259" s="104">
        <v>2300</v>
      </c>
      <c r="F259" s="104">
        <v>2300</v>
      </c>
      <c r="G259" s="106">
        <v>41086</v>
      </c>
    </row>
    <row r="260" spans="1:7" ht="42.75" x14ac:dyDescent="0.2">
      <c r="A260" s="104" t="s">
        <v>566</v>
      </c>
      <c r="B260" s="105" t="s">
        <v>567</v>
      </c>
      <c r="C260" s="106">
        <v>41088</v>
      </c>
      <c r="D260" s="104">
        <v>2012</v>
      </c>
      <c r="E260" s="104">
        <v>2300</v>
      </c>
      <c r="F260" s="104">
        <v>2300</v>
      </c>
      <c r="G260" s="106">
        <v>41086</v>
      </c>
    </row>
    <row r="261" spans="1:7" ht="42.75" x14ac:dyDescent="0.2">
      <c r="A261" s="104" t="s">
        <v>568</v>
      </c>
      <c r="B261" s="105" t="s">
        <v>569</v>
      </c>
      <c r="C261" s="106">
        <v>41088</v>
      </c>
      <c r="D261" s="104">
        <v>2012</v>
      </c>
      <c r="E261" s="104">
        <v>5650</v>
      </c>
      <c r="F261" s="104">
        <v>5650</v>
      </c>
      <c r="G261" s="106">
        <v>41086</v>
      </c>
    </row>
    <row r="262" spans="1:7" ht="51" x14ac:dyDescent="0.2">
      <c r="A262" s="104" t="s">
        <v>570</v>
      </c>
      <c r="B262" s="105" t="s">
        <v>571</v>
      </c>
      <c r="C262" s="106">
        <v>41088</v>
      </c>
      <c r="D262" s="104">
        <v>2012</v>
      </c>
      <c r="E262" s="104">
        <v>3750</v>
      </c>
      <c r="F262" s="104">
        <v>3750</v>
      </c>
      <c r="G262" s="106">
        <v>41086</v>
      </c>
    </row>
    <row r="263" spans="1:7" ht="42.75" x14ac:dyDescent="0.2">
      <c r="A263" s="104" t="s">
        <v>572</v>
      </c>
      <c r="B263" s="105" t="s">
        <v>573</v>
      </c>
      <c r="C263" s="106">
        <v>41088</v>
      </c>
      <c r="D263" s="104">
        <v>2012</v>
      </c>
      <c r="E263" s="104">
        <v>2420</v>
      </c>
      <c r="F263" s="104">
        <v>2420</v>
      </c>
      <c r="G263" s="106">
        <v>41086</v>
      </c>
    </row>
    <row r="264" spans="1:7" ht="42.75" x14ac:dyDescent="0.2">
      <c r="A264" s="104" t="s">
        <v>574</v>
      </c>
      <c r="B264" s="105" t="s">
        <v>575</v>
      </c>
      <c r="C264" s="106">
        <v>41088</v>
      </c>
      <c r="D264" s="104">
        <v>2012</v>
      </c>
      <c r="E264" s="104">
        <v>3600</v>
      </c>
      <c r="F264" s="104">
        <v>3600</v>
      </c>
      <c r="G264" s="106">
        <v>41086</v>
      </c>
    </row>
    <row r="265" spans="1:7" ht="28.5" x14ac:dyDescent="0.2">
      <c r="A265" s="104" t="s">
        <v>576</v>
      </c>
      <c r="B265" s="105" t="s">
        <v>577</v>
      </c>
      <c r="C265" s="106">
        <v>41088</v>
      </c>
      <c r="D265" s="104">
        <v>2012</v>
      </c>
      <c r="E265" s="104">
        <v>120</v>
      </c>
      <c r="F265" s="104">
        <v>120</v>
      </c>
      <c r="G265" s="106">
        <v>41086</v>
      </c>
    </row>
    <row r="266" spans="1:7" ht="42.75" x14ac:dyDescent="0.2">
      <c r="A266" s="104" t="s">
        <v>578</v>
      </c>
      <c r="B266" s="105" t="s">
        <v>579</v>
      </c>
      <c r="C266" s="106">
        <v>41088</v>
      </c>
      <c r="D266" s="104">
        <v>2012</v>
      </c>
      <c r="E266" s="104">
        <v>850</v>
      </c>
      <c r="F266" s="104">
        <v>850</v>
      </c>
      <c r="G266" s="106">
        <v>41086</v>
      </c>
    </row>
    <row r="267" spans="1:7" ht="42.75" x14ac:dyDescent="0.2">
      <c r="A267" s="104" t="s">
        <v>580</v>
      </c>
      <c r="B267" s="105" t="s">
        <v>581</v>
      </c>
      <c r="C267" s="106">
        <v>41088</v>
      </c>
      <c r="D267" s="104">
        <v>2012</v>
      </c>
      <c r="E267" s="104">
        <v>2300</v>
      </c>
      <c r="F267" s="104">
        <v>2300</v>
      </c>
      <c r="G267" s="106">
        <v>41086</v>
      </c>
    </row>
    <row r="268" spans="1:7" ht="42.75" x14ac:dyDescent="0.2">
      <c r="A268" s="104" t="s">
        <v>582</v>
      </c>
      <c r="B268" s="105" t="s">
        <v>583</v>
      </c>
      <c r="C268" s="106">
        <v>41088</v>
      </c>
      <c r="D268" s="104">
        <v>2012</v>
      </c>
      <c r="E268" s="104">
        <v>3600</v>
      </c>
      <c r="F268" s="104">
        <v>3600</v>
      </c>
      <c r="G268" s="106">
        <v>41086</v>
      </c>
    </row>
    <row r="269" spans="1:7" ht="42.75" x14ac:dyDescent="0.2">
      <c r="A269" s="104" t="s">
        <v>584</v>
      </c>
      <c r="B269" s="105" t="s">
        <v>585</v>
      </c>
      <c r="C269" s="106">
        <v>41088</v>
      </c>
      <c r="D269" s="104">
        <v>2012</v>
      </c>
      <c r="E269" s="104">
        <v>3600</v>
      </c>
      <c r="F269" s="104">
        <v>3600</v>
      </c>
      <c r="G269" s="106">
        <v>41086</v>
      </c>
    </row>
    <row r="270" spans="1:7" ht="42.75" x14ac:dyDescent="0.2">
      <c r="A270" s="104" t="s">
        <v>586</v>
      </c>
      <c r="B270" s="105" t="s">
        <v>587</v>
      </c>
      <c r="C270" s="106">
        <v>41088</v>
      </c>
      <c r="D270" s="104">
        <v>2012</v>
      </c>
      <c r="E270" s="104">
        <v>3600</v>
      </c>
      <c r="F270" s="104">
        <v>3600</v>
      </c>
      <c r="G270" s="106">
        <v>41086</v>
      </c>
    </row>
    <row r="271" spans="1:7" ht="51" x14ac:dyDescent="0.2">
      <c r="A271" s="104" t="s">
        <v>588</v>
      </c>
      <c r="B271" s="105" t="s">
        <v>589</v>
      </c>
      <c r="C271" s="106">
        <v>41088</v>
      </c>
      <c r="D271" s="104">
        <v>2012</v>
      </c>
      <c r="E271" s="104">
        <v>2300</v>
      </c>
      <c r="F271" s="104">
        <v>2300</v>
      </c>
      <c r="G271" s="106">
        <v>41086</v>
      </c>
    </row>
    <row r="272" spans="1:7" ht="42.75" x14ac:dyDescent="0.2">
      <c r="A272" s="104" t="s">
        <v>590</v>
      </c>
      <c r="B272" s="105" t="s">
        <v>591</v>
      </c>
      <c r="C272" s="106">
        <v>41088</v>
      </c>
      <c r="D272" s="104">
        <v>2012</v>
      </c>
      <c r="E272" s="104">
        <v>2050</v>
      </c>
      <c r="F272" s="104">
        <v>2050</v>
      </c>
      <c r="G272" s="106">
        <v>41086</v>
      </c>
    </row>
    <row r="273" spans="1:7" ht="42.75" x14ac:dyDescent="0.2">
      <c r="A273" s="104" t="s">
        <v>592</v>
      </c>
      <c r="B273" s="105" t="s">
        <v>593</v>
      </c>
      <c r="C273" s="106">
        <v>41088</v>
      </c>
      <c r="D273" s="104">
        <v>2012</v>
      </c>
      <c r="E273" s="104">
        <v>2050</v>
      </c>
      <c r="F273" s="104">
        <v>2050</v>
      </c>
      <c r="G273" s="106">
        <v>41086</v>
      </c>
    </row>
    <row r="274" spans="1:7" ht="28.5" x14ac:dyDescent="0.2">
      <c r="A274" s="104" t="s">
        <v>594</v>
      </c>
      <c r="B274" s="105" t="s">
        <v>595</v>
      </c>
      <c r="C274" s="106">
        <v>41088</v>
      </c>
      <c r="D274" s="104">
        <v>2012</v>
      </c>
      <c r="E274" s="104">
        <v>2300</v>
      </c>
      <c r="F274" s="104">
        <v>2300</v>
      </c>
      <c r="G274" s="106">
        <v>41086</v>
      </c>
    </row>
    <row r="275" spans="1:7" ht="38.25" x14ac:dyDescent="0.2">
      <c r="A275" s="104" t="s">
        <v>596</v>
      </c>
      <c r="B275" s="105" t="s">
        <v>597</v>
      </c>
      <c r="C275" s="106">
        <v>41088</v>
      </c>
      <c r="D275" s="104">
        <v>2012</v>
      </c>
      <c r="E275" s="104">
        <v>3600</v>
      </c>
      <c r="F275" s="104">
        <v>3600</v>
      </c>
      <c r="G275" s="106">
        <v>41086</v>
      </c>
    </row>
    <row r="276" spans="1:7" ht="28.5" x14ac:dyDescent="0.2">
      <c r="A276" s="104" t="s">
        <v>598</v>
      </c>
      <c r="B276" s="105" t="s">
        <v>599</v>
      </c>
      <c r="C276" s="106">
        <v>41088</v>
      </c>
      <c r="D276" s="104">
        <v>2012</v>
      </c>
      <c r="E276" s="104">
        <v>3600</v>
      </c>
      <c r="F276" s="104">
        <v>3600</v>
      </c>
      <c r="G276" s="106">
        <v>41086</v>
      </c>
    </row>
    <row r="277" spans="1:7" ht="28.5" x14ac:dyDescent="0.2">
      <c r="A277" s="104" t="s">
        <v>600</v>
      </c>
      <c r="B277" s="105" t="s">
        <v>601</v>
      </c>
      <c r="C277" s="106">
        <v>41088</v>
      </c>
      <c r="D277" s="104">
        <v>2012</v>
      </c>
      <c r="E277" s="104">
        <v>2300</v>
      </c>
      <c r="F277" s="104">
        <v>2300</v>
      </c>
      <c r="G277" s="106">
        <v>41086</v>
      </c>
    </row>
    <row r="278" spans="1:7" ht="28.5" x14ac:dyDescent="0.2">
      <c r="A278" s="104" t="s">
        <v>602</v>
      </c>
      <c r="B278" s="105" t="s">
        <v>603</v>
      </c>
      <c r="C278" s="106">
        <v>41088</v>
      </c>
      <c r="D278" s="104">
        <v>2012</v>
      </c>
      <c r="E278" s="104">
        <v>2300</v>
      </c>
      <c r="F278" s="104">
        <v>2300</v>
      </c>
      <c r="G278" s="106">
        <v>41085</v>
      </c>
    </row>
    <row r="279" spans="1:7" ht="28.5" x14ac:dyDescent="0.2">
      <c r="A279" s="104" t="s">
        <v>604</v>
      </c>
      <c r="B279" s="105" t="s">
        <v>605</v>
      </c>
      <c r="C279" s="106">
        <v>41088</v>
      </c>
      <c r="D279" s="104">
        <v>2012</v>
      </c>
      <c r="E279" s="104">
        <v>1100</v>
      </c>
      <c r="F279" s="104">
        <v>1100</v>
      </c>
      <c r="G279" s="106">
        <v>41085</v>
      </c>
    </row>
    <row r="280" spans="1:7" ht="42.75" x14ac:dyDescent="0.2">
      <c r="A280" s="104" t="s">
        <v>606</v>
      </c>
      <c r="B280" s="105" t="s">
        <v>607</v>
      </c>
      <c r="C280" s="106">
        <v>41088</v>
      </c>
      <c r="D280" s="104">
        <v>2012</v>
      </c>
      <c r="E280" s="104">
        <v>2420</v>
      </c>
      <c r="F280" s="104">
        <v>2420</v>
      </c>
      <c r="G280" s="106">
        <v>41085</v>
      </c>
    </row>
    <row r="281" spans="1:7" ht="51" x14ac:dyDescent="0.2">
      <c r="A281" s="104" t="s">
        <v>608</v>
      </c>
      <c r="B281" s="105" t="s">
        <v>609</v>
      </c>
      <c r="C281" s="106">
        <v>41088</v>
      </c>
      <c r="D281" s="104">
        <v>2012</v>
      </c>
      <c r="E281" s="104">
        <v>2300</v>
      </c>
      <c r="F281" s="104">
        <v>2300</v>
      </c>
      <c r="G281" s="106">
        <v>41085</v>
      </c>
    </row>
    <row r="282" spans="1:7" ht="42.75" x14ac:dyDescent="0.2">
      <c r="A282" s="104" t="s">
        <v>610</v>
      </c>
      <c r="B282" s="105" t="s">
        <v>611</v>
      </c>
      <c r="C282" s="106">
        <v>41088</v>
      </c>
      <c r="D282" s="104">
        <v>2012</v>
      </c>
      <c r="E282" s="104">
        <v>3600</v>
      </c>
      <c r="F282" s="104">
        <v>3600</v>
      </c>
      <c r="G282" s="106">
        <v>41085</v>
      </c>
    </row>
    <row r="283" spans="1:7" ht="51" x14ac:dyDescent="0.2">
      <c r="A283" s="104" t="s">
        <v>612</v>
      </c>
      <c r="B283" s="105" t="s">
        <v>613</v>
      </c>
      <c r="C283" s="106">
        <v>41088</v>
      </c>
      <c r="D283" s="104">
        <v>2012</v>
      </c>
      <c r="E283" s="104">
        <v>3600</v>
      </c>
      <c r="F283" s="104">
        <v>3600</v>
      </c>
      <c r="G283" s="106">
        <v>41085</v>
      </c>
    </row>
    <row r="284" spans="1:7" ht="28.5" x14ac:dyDescent="0.2">
      <c r="A284" s="104" t="s">
        <v>614</v>
      </c>
      <c r="B284" s="105" t="s">
        <v>615</v>
      </c>
      <c r="C284" s="106">
        <v>41088</v>
      </c>
      <c r="D284" s="104">
        <v>2012</v>
      </c>
      <c r="E284" s="104">
        <v>2300</v>
      </c>
      <c r="F284" s="104">
        <v>2300</v>
      </c>
      <c r="G284" s="106">
        <v>41085</v>
      </c>
    </row>
    <row r="285" spans="1:7" ht="28.5" x14ac:dyDescent="0.2">
      <c r="A285" s="104" t="s">
        <v>616</v>
      </c>
      <c r="B285" s="105" t="s">
        <v>617</v>
      </c>
      <c r="C285" s="106">
        <v>41088</v>
      </c>
      <c r="D285" s="104">
        <v>2012</v>
      </c>
      <c r="E285" s="104">
        <v>2300</v>
      </c>
      <c r="F285" s="104">
        <v>2300</v>
      </c>
      <c r="G285" s="106">
        <v>41085</v>
      </c>
    </row>
    <row r="286" spans="1:7" ht="42.75" x14ac:dyDescent="0.2">
      <c r="A286" s="104" t="s">
        <v>618</v>
      </c>
      <c r="B286" s="105" t="s">
        <v>619</v>
      </c>
      <c r="C286" s="106">
        <v>41088</v>
      </c>
      <c r="D286" s="104">
        <v>2012</v>
      </c>
      <c r="E286" s="104">
        <v>1100</v>
      </c>
      <c r="F286" s="104">
        <v>1100</v>
      </c>
      <c r="G286" s="106">
        <v>41085</v>
      </c>
    </row>
    <row r="287" spans="1:7" ht="42.75" x14ac:dyDescent="0.2">
      <c r="A287" s="104" t="s">
        <v>620</v>
      </c>
      <c r="B287" s="105" t="s">
        <v>621</v>
      </c>
      <c r="C287" s="106">
        <v>41088</v>
      </c>
      <c r="D287" s="104">
        <v>2012</v>
      </c>
      <c r="E287" s="104">
        <v>2300</v>
      </c>
      <c r="F287" s="104">
        <v>2300</v>
      </c>
      <c r="G287" s="106">
        <v>41085</v>
      </c>
    </row>
    <row r="288" spans="1:7" ht="28.5" x14ac:dyDescent="0.2">
      <c r="A288" s="104" t="s">
        <v>622</v>
      </c>
      <c r="B288" s="105" t="s">
        <v>623</v>
      </c>
      <c r="C288" s="106">
        <v>41088</v>
      </c>
      <c r="D288" s="104">
        <v>2012</v>
      </c>
      <c r="E288" s="104">
        <v>1100</v>
      </c>
      <c r="F288" s="104">
        <v>1100</v>
      </c>
      <c r="G288" s="106">
        <v>41085</v>
      </c>
    </row>
    <row r="289" spans="1:7" ht="28.5" x14ac:dyDescent="0.2">
      <c r="A289" s="104" t="s">
        <v>624</v>
      </c>
      <c r="B289" s="105" t="s">
        <v>625</v>
      </c>
      <c r="C289" s="106">
        <v>41088</v>
      </c>
      <c r="D289" s="104">
        <v>2012</v>
      </c>
      <c r="E289" s="104">
        <v>1625</v>
      </c>
      <c r="F289" s="104">
        <v>1625</v>
      </c>
      <c r="G289" s="106">
        <v>41085</v>
      </c>
    </row>
    <row r="290" spans="1:7" ht="42.75" x14ac:dyDescent="0.2">
      <c r="A290" s="104" t="s">
        <v>626</v>
      </c>
      <c r="B290" s="105" t="s">
        <v>627</v>
      </c>
      <c r="C290" s="106">
        <v>41088</v>
      </c>
      <c r="D290" s="104">
        <v>2012</v>
      </c>
      <c r="E290" s="104">
        <v>7000</v>
      </c>
      <c r="F290" s="104">
        <v>7000</v>
      </c>
      <c r="G290" s="106">
        <v>41085</v>
      </c>
    </row>
    <row r="291" spans="1:7" ht="38.25" x14ac:dyDescent="0.2">
      <c r="A291" s="104" t="s">
        <v>628</v>
      </c>
      <c r="B291" s="105" t="s">
        <v>629</v>
      </c>
      <c r="C291" s="106">
        <v>41088</v>
      </c>
      <c r="D291" s="104">
        <v>2012</v>
      </c>
      <c r="E291" s="104">
        <v>3600</v>
      </c>
      <c r="F291" s="104">
        <v>3600</v>
      </c>
      <c r="G291" s="106">
        <v>41085</v>
      </c>
    </row>
    <row r="292" spans="1:7" ht="42.75" x14ac:dyDescent="0.2">
      <c r="A292" s="104" t="s">
        <v>630</v>
      </c>
      <c r="B292" s="105" t="s">
        <v>631</v>
      </c>
      <c r="C292" s="106">
        <v>41088</v>
      </c>
      <c r="D292" s="104">
        <v>2012</v>
      </c>
      <c r="E292" s="104">
        <v>3600</v>
      </c>
      <c r="F292" s="104">
        <v>3600</v>
      </c>
      <c r="G292" s="106">
        <v>41085</v>
      </c>
    </row>
    <row r="293" spans="1:7" ht="51" x14ac:dyDescent="0.2">
      <c r="A293" s="104" t="s">
        <v>632</v>
      </c>
      <c r="B293" s="105" t="s">
        <v>633</v>
      </c>
      <c r="C293" s="106">
        <v>41088</v>
      </c>
      <c r="D293" s="104">
        <v>2012</v>
      </c>
      <c r="E293" s="104">
        <v>2300</v>
      </c>
      <c r="F293" s="104">
        <v>2300</v>
      </c>
      <c r="G293" s="106">
        <v>41081</v>
      </c>
    </row>
    <row r="294" spans="1:7" ht="42.75" x14ac:dyDescent="0.2">
      <c r="A294" s="104" t="s">
        <v>634</v>
      </c>
      <c r="B294" s="105" t="s">
        <v>635</v>
      </c>
      <c r="C294" s="106">
        <v>41088</v>
      </c>
      <c r="D294" s="104">
        <v>2012</v>
      </c>
      <c r="E294" s="104">
        <v>3400</v>
      </c>
      <c r="F294" s="104">
        <v>3400</v>
      </c>
      <c r="G294" s="106">
        <v>41081</v>
      </c>
    </row>
    <row r="295" spans="1:7" ht="42.75" x14ac:dyDescent="0.2">
      <c r="A295" s="104" t="s">
        <v>636</v>
      </c>
      <c r="B295" s="105" t="s">
        <v>637</v>
      </c>
      <c r="C295" s="106">
        <v>41088</v>
      </c>
      <c r="D295" s="104">
        <v>2012</v>
      </c>
      <c r="E295" s="104">
        <v>2050</v>
      </c>
      <c r="F295" s="104">
        <v>2050</v>
      </c>
      <c r="G295" s="106">
        <v>41081</v>
      </c>
    </row>
    <row r="296" spans="1:7" ht="51" x14ac:dyDescent="0.2">
      <c r="A296" s="104" t="s">
        <v>638</v>
      </c>
      <c r="B296" s="105" t="s">
        <v>639</v>
      </c>
      <c r="C296" s="106">
        <v>41088</v>
      </c>
      <c r="D296" s="104">
        <v>2012</v>
      </c>
      <c r="E296" s="104">
        <v>2420</v>
      </c>
      <c r="F296" s="104">
        <v>2420</v>
      </c>
      <c r="G296" s="106">
        <v>41081</v>
      </c>
    </row>
    <row r="297" spans="1:7" ht="51" x14ac:dyDescent="0.2">
      <c r="A297" s="104" t="s">
        <v>640</v>
      </c>
      <c r="B297" s="105" t="s">
        <v>641</v>
      </c>
      <c r="C297" s="106">
        <v>41088</v>
      </c>
      <c r="D297" s="104">
        <v>2012</v>
      </c>
      <c r="E297" s="104">
        <v>2300</v>
      </c>
      <c r="F297" s="104">
        <v>2300</v>
      </c>
      <c r="G297" s="106">
        <v>41081</v>
      </c>
    </row>
    <row r="298" spans="1:7" ht="42.75" x14ac:dyDescent="0.2">
      <c r="A298" s="104" t="s">
        <v>642</v>
      </c>
      <c r="B298" s="105" t="s">
        <v>643</v>
      </c>
      <c r="C298" s="106">
        <v>41088</v>
      </c>
      <c r="D298" s="104">
        <v>2012</v>
      </c>
      <c r="E298" s="104">
        <v>2300</v>
      </c>
      <c r="F298" s="104">
        <v>2300</v>
      </c>
      <c r="G298" s="106">
        <v>41080</v>
      </c>
    </row>
    <row r="299" spans="1:7" ht="42.75" x14ac:dyDescent="0.2">
      <c r="A299" s="104" t="s">
        <v>644</v>
      </c>
      <c r="B299" s="105" t="s">
        <v>645</v>
      </c>
      <c r="C299" s="106">
        <v>41088</v>
      </c>
      <c r="D299" s="104">
        <v>2012</v>
      </c>
      <c r="E299" s="104">
        <v>3600</v>
      </c>
      <c r="F299" s="104">
        <v>3600</v>
      </c>
      <c r="G299" s="106">
        <v>41080</v>
      </c>
    </row>
    <row r="300" spans="1:7" ht="38.25" x14ac:dyDescent="0.2">
      <c r="A300" s="104" t="s">
        <v>646</v>
      </c>
      <c r="B300" s="105" t="s">
        <v>647</v>
      </c>
      <c r="C300" s="106">
        <v>41088</v>
      </c>
      <c r="D300" s="104">
        <v>2012</v>
      </c>
      <c r="E300" s="104">
        <v>2300</v>
      </c>
      <c r="F300" s="104">
        <v>2300</v>
      </c>
      <c r="G300" s="106">
        <v>41080</v>
      </c>
    </row>
    <row r="301" spans="1:7" ht="38.25" x14ac:dyDescent="0.2">
      <c r="A301" s="104" t="s">
        <v>648</v>
      </c>
      <c r="B301" s="105" t="s">
        <v>649</v>
      </c>
      <c r="C301" s="106">
        <v>41088</v>
      </c>
      <c r="D301" s="104">
        <v>2012</v>
      </c>
      <c r="E301" s="104">
        <v>2300</v>
      </c>
      <c r="F301" s="104">
        <v>2300</v>
      </c>
      <c r="G301" s="106">
        <v>41080</v>
      </c>
    </row>
    <row r="302" spans="1:7" ht="38.25" x14ac:dyDescent="0.2">
      <c r="A302" s="104" t="s">
        <v>650</v>
      </c>
      <c r="B302" s="105" t="s">
        <v>651</v>
      </c>
      <c r="C302" s="106">
        <v>41088</v>
      </c>
      <c r="D302" s="104">
        <v>2012</v>
      </c>
      <c r="E302" s="104">
        <v>2300</v>
      </c>
      <c r="F302" s="104">
        <v>2300</v>
      </c>
      <c r="G302" s="106">
        <v>41080</v>
      </c>
    </row>
    <row r="303" spans="1:7" ht="51" x14ac:dyDescent="0.2">
      <c r="A303" s="104" t="s">
        <v>652</v>
      </c>
      <c r="B303" s="105" t="s">
        <v>653</v>
      </c>
      <c r="C303" s="106">
        <v>41088</v>
      </c>
      <c r="D303" s="104">
        <v>2012</v>
      </c>
      <c r="E303" s="104">
        <v>3600</v>
      </c>
      <c r="F303" s="104">
        <v>3600</v>
      </c>
      <c r="G303" s="106">
        <v>41079</v>
      </c>
    </row>
    <row r="304" spans="1:7" ht="42.75" x14ac:dyDescent="0.2">
      <c r="A304" s="104" t="s">
        <v>654</v>
      </c>
      <c r="B304" s="105" t="s">
        <v>655</v>
      </c>
      <c r="C304" s="106">
        <v>41088</v>
      </c>
      <c r="D304" s="104">
        <v>2012</v>
      </c>
      <c r="E304" s="104">
        <v>2420</v>
      </c>
      <c r="F304" s="104">
        <v>2420</v>
      </c>
      <c r="G304" s="106">
        <v>41079</v>
      </c>
    </row>
    <row r="305" spans="1:7" ht="42.75" x14ac:dyDescent="0.2">
      <c r="A305" s="104" t="s">
        <v>656</v>
      </c>
      <c r="B305" s="105" t="s">
        <v>657</v>
      </c>
      <c r="C305" s="106">
        <v>41088</v>
      </c>
      <c r="D305" s="104">
        <v>2012</v>
      </c>
      <c r="E305" s="104">
        <v>2420</v>
      </c>
      <c r="F305" s="104">
        <v>2420</v>
      </c>
      <c r="G305" s="106">
        <v>41079</v>
      </c>
    </row>
    <row r="306" spans="1:7" ht="38.25" x14ac:dyDescent="0.2">
      <c r="A306" s="104" t="s">
        <v>658</v>
      </c>
      <c r="B306" s="105" t="s">
        <v>659</v>
      </c>
      <c r="C306" s="106">
        <v>41088</v>
      </c>
      <c r="D306" s="104">
        <v>2012</v>
      </c>
      <c r="E306" s="104">
        <v>2300</v>
      </c>
      <c r="F306" s="104">
        <v>2300</v>
      </c>
      <c r="G306" s="106">
        <v>41079</v>
      </c>
    </row>
    <row r="307" spans="1:7" ht="28.5" x14ac:dyDescent="0.2">
      <c r="A307" s="104" t="s">
        <v>660</v>
      </c>
      <c r="B307" s="105" t="s">
        <v>661</v>
      </c>
      <c r="C307" s="106">
        <v>41088</v>
      </c>
      <c r="D307" s="104">
        <v>2012</v>
      </c>
      <c r="E307" s="104">
        <v>2300</v>
      </c>
      <c r="F307" s="104">
        <v>2300</v>
      </c>
      <c r="G307" s="106">
        <v>41079</v>
      </c>
    </row>
    <row r="308" spans="1:7" ht="51" x14ac:dyDescent="0.2">
      <c r="A308" s="104" t="s">
        <v>662</v>
      </c>
      <c r="B308" s="105" t="s">
        <v>663</v>
      </c>
      <c r="C308" s="106">
        <v>41088</v>
      </c>
      <c r="D308" s="104">
        <v>2012</v>
      </c>
      <c r="E308" s="104">
        <v>3600</v>
      </c>
      <c r="F308" s="104">
        <v>3600</v>
      </c>
      <c r="G308" s="106">
        <v>41079</v>
      </c>
    </row>
    <row r="309" spans="1:7" ht="42.75" x14ac:dyDescent="0.2">
      <c r="A309" s="104" t="s">
        <v>664</v>
      </c>
      <c r="B309" s="105" t="s">
        <v>665</v>
      </c>
      <c r="C309" s="106">
        <v>41088</v>
      </c>
      <c r="D309" s="104">
        <v>2012</v>
      </c>
      <c r="E309" s="104">
        <v>2300</v>
      </c>
      <c r="F309" s="104">
        <v>2300</v>
      </c>
      <c r="G309" s="106">
        <v>41078</v>
      </c>
    </row>
    <row r="310" spans="1:7" ht="42.75" x14ac:dyDescent="0.2">
      <c r="A310" s="104" t="s">
        <v>666</v>
      </c>
      <c r="B310" s="105" t="s">
        <v>667</v>
      </c>
      <c r="C310" s="106">
        <v>41088</v>
      </c>
      <c r="D310" s="104">
        <v>2012</v>
      </c>
      <c r="E310" s="104">
        <v>3600</v>
      </c>
      <c r="F310" s="104">
        <v>3600</v>
      </c>
      <c r="G310" s="106">
        <v>41078</v>
      </c>
    </row>
    <row r="311" spans="1:7" ht="63.75" x14ac:dyDescent="0.2">
      <c r="A311" s="104" t="s">
        <v>668</v>
      </c>
      <c r="B311" s="105" t="s">
        <v>669</v>
      </c>
      <c r="C311" s="106">
        <v>41088</v>
      </c>
      <c r="D311" s="104">
        <v>2012</v>
      </c>
      <c r="E311" s="104">
        <v>2150</v>
      </c>
      <c r="F311" s="104">
        <v>2150</v>
      </c>
      <c r="G311" s="106">
        <v>41075</v>
      </c>
    </row>
    <row r="312" spans="1:7" ht="51" x14ac:dyDescent="0.2">
      <c r="A312" s="104" t="s">
        <v>670</v>
      </c>
      <c r="B312" s="105" t="s">
        <v>671</v>
      </c>
      <c r="C312" s="106">
        <v>41088</v>
      </c>
      <c r="D312" s="104">
        <v>2012</v>
      </c>
      <c r="E312" s="104">
        <v>2300</v>
      </c>
      <c r="F312" s="104">
        <v>2300</v>
      </c>
      <c r="G312" s="106">
        <v>41075</v>
      </c>
    </row>
    <row r="313" spans="1:7" ht="51" x14ac:dyDescent="0.2">
      <c r="A313" s="104" t="s">
        <v>672</v>
      </c>
      <c r="B313" s="105" t="s">
        <v>673</v>
      </c>
      <c r="C313" s="106">
        <v>41088</v>
      </c>
      <c r="D313" s="104">
        <v>2012</v>
      </c>
      <c r="E313" s="104">
        <v>2300</v>
      </c>
      <c r="F313" s="104">
        <v>2300</v>
      </c>
      <c r="G313" s="106">
        <v>41074</v>
      </c>
    </row>
    <row r="314" spans="1:7" ht="51" x14ac:dyDescent="0.2">
      <c r="A314" s="104" t="s">
        <v>674</v>
      </c>
      <c r="B314" s="105" t="s">
        <v>675</v>
      </c>
      <c r="C314" s="106">
        <v>41088</v>
      </c>
      <c r="D314" s="104">
        <v>2012</v>
      </c>
      <c r="E314" s="104">
        <v>3600</v>
      </c>
      <c r="F314" s="104">
        <v>3600</v>
      </c>
      <c r="G314" s="106">
        <v>41073</v>
      </c>
    </row>
    <row r="315" spans="1:7" ht="51" x14ac:dyDescent="0.2">
      <c r="A315" s="104" t="s">
        <v>676</v>
      </c>
      <c r="B315" s="105" t="s">
        <v>677</v>
      </c>
      <c r="C315" s="106">
        <v>41088</v>
      </c>
      <c r="D315" s="104">
        <v>2012</v>
      </c>
      <c r="E315" s="104">
        <v>2300</v>
      </c>
      <c r="F315" s="104">
        <v>2300</v>
      </c>
      <c r="G315" s="106">
        <v>41073</v>
      </c>
    </row>
    <row r="316" spans="1:7" ht="51" x14ac:dyDescent="0.2">
      <c r="A316" s="104" t="s">
        <v>678</v>
      </c>
      <c r="B316" s="105" t="s">
        <v>679</v>
      </c>
      <c r="C316" s="106">
        <v>41088</v>
      </c>
      <c r="D316" s="104">
        <v>2012</v>
      </c>
      <c r="E316" s="104">
        <v>425</v>
      </c>
      <c r="F316" s="104">
        <v>425</v>
      </c>
      <c r="G316" s="106">
        <v>41072</v>
      </c>
    </row>
    <row r="317" spans="1:7" ht="38.25" x14ac:dyDescent="0.2">
      <c r="A317" s="104" t="s">
        <v>680</v>
      </c>
      <c r="B317" s="105" t="s">
        <v>681</v>
      </c>
      <c r="C317" s="106">
        <v>41088</v>
      </c>
      <c r="D317" s="104">
        <v>2012</v>
      </c>
      <c r="E317" s="104">
        <v>2050</v>
      </c>
      <c r="F317" s="104">
        <v>2050</v>
      </c>
      <c r="G317" s="106">
        <v>41071</v>
      </c>
    </row>
    <row r="318" spans="1:7" ht="38.25" x14ac:dyDescent="0.2">
      <c r="A318" s="104" t="s">
        <v>682</v>
      </c>
      <c r="B318" s="105" t="s">
        <v>683</v>
      </c>
      <c r="C318" s="106">
        <v>41088</v>
      </c>
      <c r="D318" s="104">
        <v>2012</v>
      </c>
      <c r="E318" s="104">
        <v>2300</v>
      </c>
      <c r="F318" s="104">
        <v>2300</v>
      </c>
      <c r="G318" s="106">
        <v>41071</v>
      </c>
    </row>
    <row r="319" spans="1:7" ht="38.25" x14ac:dyDescent="0.2">
      <c r="A319" s="104" t="s">
        <v>684</v>
      </c>
      <c r="B319" s="105" t="s">
        <v>685</v>
      </c>
      <c r="C319" s="106">
        <v>41088</v>
      </c>
      <c r="D319" s="104">
        <v>2012</v>
      </c>
      <c r="E319" s="104">
        <v>2300</v>
      </c>
      <c r="F319" s="104">
        <v>2300</v>
      </c>
      <c r="G319" s="106">
        <v>41071</v>
      </c>
    </row>
    <row r="320" spans="1:7" ht="51" x14ac:dyDescent="0.2">
      <c r="A320" s="104" t="s">
        <v>686</v>
      </c>
      <c r="B320" s="105" t="s">
        <v>687</v>
      </c>
      <c r="C320" s="106">
        <v>41088</v>
      </c>
      <c r="D320" s="104">
        <v>2012</v>
      </c>
      <c r="E320" s="104">
        <v>3600</v>
      </c>
      <c r="F320" s="104">
        <v>3600</v>
      </c>
      <c r="G320" s="106">
        <v>41068</v>
      </c>
    </row>
    <row r="321" spans="1:7" ht="28.5" x14ac:dyDescent="0.2">
      <c r="A321" s="104" t="s">
        <v>688</v>
      </c>
      <c r="B321" s="105" t="s">
        <v>689</v>
      </c>
      <c r="C321" s="106">
        <v>41088</v>
      </c>
      <c r="D321" s="104">
        <v>2012</v>
      </c>
      <c r="E321" s="104">
        <v>3600</v>
      </c>
      <c r="F321" s="104">
        <v>3600</v>
      </c>
      <c r="G321" s="106">
        <v>41068</v>
      </c>
    </row>
    <row r="322" spans="1:7" ht="51" x14ac:dyDescent="0.2">
      <c r="A322" s="104" t="s">
        <v>690</v>
      </c>
      <c r="B322" s="105" t="s">
        <v>691</v>
      </c>
      <c r="C322" s="106">
        <v>41088</v>
      </c>
      <c r="D322" s="104">
        <v>2012</v>
      </c>
      <c r="E322" s="104">
        <v>2050</v>
      </c>
      <c r="F322" s="104">
        <v>2050</v>
      </c>
      <c r="G322" s="106">
        <v>41067</v>
      </c>
    </row>
    <row r="323" spans="1:7" ht="51" x14ac:dyDescent="0.2">
      <c r="A323" s="104" t="s">
        <v>692</v>
      </c>
      <c r="B323" s="105" t="s">
        <v>693</v>
      </c>
      <c r="C323" s="106">
        <v>41088</v>
      </c>
      <c r="D323" s="104">
        <v>2012</v>
      </c>
      <c r="E323" s="104">
        <v>2300</v>
      </c>
      <c r="F323" s="104">
        <v>2300</v>
      </c>
      <c r="G323" s="106">
        <v>41067</v>
      </c>
    </row>
    <row r="324" spans="1:7" ht="42.75" x14ac:dyDescent="0.2">
      <c r="A324" s="104" t="s">
        <v>694</v>
      </c>
      <c r="B324" s="105" t="s">
        <v>695</v>
      </c>
      <c r="C324" s="106">
        <v>41088</v>
      </c>
      <c r="D324" s="104">
        <v>2012</v>
      </c>
      <c r="E324" s="104">
        <v>2050</v>
      </c>
      <c r="F324" s="104">
        <v>2050</v>
      </c>
      <c r="G324" s="106">
        <v>41067</v>
      </c>
    </row>
    <row r="325" spans="1:7" ht="38.25" x14ac:dyDescent="0.2">
      <c r="A325" s="104" t="s">
        <v>696</v>
      </c>
      <c r="B325" s="105" t="s">
        <v>697</v>
      </c>
      <c r="C325" s="106">
        <v>41088</v>
      </c>
      <c r="D325" s="104">
        <v>2012</v>
      </c>
      <c r="E325" s="104">
        <v>2300</v>
      </c>
      <c r="F325" s="104">
        <v>2300</v>
      </c>
      <c r="G325" s="106">
        <v>41065</v>
      </c>
    </row>
    <row r="326" spans="1:7" ht="28.5" x14ac:dyDescent="0.2">
      <c r="A326" s="104" t="s">
        <v>698</v>
      </c>
      <c r="B326" s="105" t="s">
        <v>699</v>
      </c>
      <c r="C326" s="106">
        <v>41088</v>
      </c>
      <c r="D326" s="104">
        <v>2012</v>
      </c>
      <c r="E326" s="104">
        <v>2420</v>
      </c>
      <c r="F326" s="104">
        <v>2420</v>
      </c>
      <c r="G326" s="106">
        <v>41065</v>
      </c>
    </row>
    <row r="327" spans="1:7" ht="42.75" x14ac:dyDescent="0.2">
      <c r="A327" s="104" t="s">
        <v>700</v>
      </c>
      <c r="B327" s="105" t="s">
        <v>701</v>
      </c>
      <c r="C327" s="106">
        <v>41088</v>
      </c>
      <c r="D327" s="104">
        <v>2012</v>
      </c>
      <c r="E327" s="104">
        <v>2300</v>
      </c>
      <c r="F327" s="104">
        <v>2300</v>
      </c>
      <c r="G327" s="106">
        <v>41065</v>
      </c>
    </row>
    <row r="328" spans="1:7" ht="38.25" x14ac:dyDescent="0.2">
      <c r="A328" s="104" t="s">
        <v>702</v>
      </c>
      <c r="B328" s="105" t="s">
        <v>703</v>
      </c>
      <c r="C328" s="106">
        <v>41088</v>
      </c>
      <c r="D328" s="104">
        <v>2012</v>
      </c>
      <c r="E328" s="104">
        <v>2300</v>
      </c>
      <c r="F328" s="104">
        <v>2300</v>
      </c>
      <c r="G328" s="106">
        <v>41065</v>
      </c>
    </row>
    <row r="329" spans="1:7" ht="42.75" x14ac:dyDescent="0.2">
      <c r="A329" s="104" t="s">
        <v>704</v>
      </c>
      <c r="B329" s="105" t="s">
        <v>705</v>
      </c>
      <c r="C329" s="106">
        <v>41088</v>
      </c>
      <c r="D329" s="104">
        <v>2012</v>
      </c>
      <c r="E329" s="104">
        <v>3600</v>
      </c>
      <c r="F329" s="104">
        <v>3600</v>
      </c>
      <c r="G329" s="106">
        <v>41064</v>
      </c>
    </row>
    <row r="330" spans="1:7" ht="42.75" x14ac:dyDescent="0.2">
      <c r="A330" s="104" t="s">
        <v>706</v>
      </c>
      <c r="B330" s="105" t="s">
        <v>707</v>
      </c>
      <c r="C330" s="106">
        <v>41088</v>
      </c>
      <c r="D330" s="104">
        <v>2012</v>
      </c>
      <c r="E330" s="104">
        <v>3600</v>
      </c>
      <c r="F330" s="104">
        <v>3600</v>
      </c>
      <c r="G330" s="106">
        <v>41064</v>
      </c>
    </row>
    <row r="331" spans="1:7" ht="42.75" x14ac:dyDescent="0.2">
      <c r="A331" s="104" t="s">
        <v>708</v>
      </c>
      <c r="B331" s="105" t="s">
        <v>709</v>
      </c>
      <c r="C331" s="106">
        <v>41088</v>
      </c>
      <c r="D331" s="104">
        <v>2012</v>
      </c>
      <c r="E331" s="104">
        <v>2050</v>
      </c>
      <c r="F331" s="104">
        <v>2050</v>
      </c>
      <c r="G331" s="106">
        <v>41064</v>
      </c>
    </row>
    <row r="332" spans="1:7" ht="51" x14ac:dyDescent="0.2">
      <c r="A332" s="104" t="s">
        <v>710</v>
      </c>
      <c r="B332" s="105" t="s">
        <v>711</v>
      </c>
      <c r="C332" s="106">
        <v>41088</v>
      </c>
      <c r="D332" s="104">
        <v>2012</v>
      </c>
      <c r="E332" s="104">
        <v>2420</v>
      </c>
      <c r="F332" s="104">
        <v>2420</v>
      </c>
      <c r="G332" s="106">
        <v>41064</v>
      </c>
    </row>
    <row r="333" spans="1:7" ht="42.75" x14ac:dyDescent="0.2">
      <c r="A333" s="104" t="s">
        <v>712</v>
      </c>
      <c r="B333" s="105" t="s">
        <v>713</v>
      </c>
      <c r="C333" s="106">
        <v>41088</v>
      </c>
      <c r="D333" s="104">
        <v>2012</v>
      </c>
      <c r="E333" s="104">
        <v>3750</v>
      </c>
      <c r="F333" s="104">
        <v>3750</v>
      </c>
      <c r="G333" s="106">
        <v>41064</v>
      </c>
    </row>
    <row r="334" spans="1:7" ht="42.75" x14ac:dyDescent="0.2">
      <c r="A334" s="104" t="s">
        <v>714</v>
      </c>
      <c r="B334" s="105" t="s">
        <v>715</v>
      </c>
      <c r="C334" s="106">
        <v>41088</v>
      </c>
      <c r="D334" s="104">
        <v>2012</v>
      </c>
      <c r="E334" s="104">
        <v>3600</v>
      </c>
      <c r="F334" s="104">
        <v>3600</v>
      </c>
      <c r="G334" s="106">
        <v>41061</v>
      </c>
    </row>
    <row r="335" spans="1:7" ht="42.75" x14ac:dyDescent="0.2">
      <c r="A335" s="104" t="s">
        <v>716</v>
      </c>
      <c r="B335" s="105" t="s">
        <v>717</v>
      </c>
      <c r="C335" s="106">
        <v>41088</v>
      </c>
      <c r="D335" s="104">
        <v>2012</v>
      </c>
      <c r="E335" s="104">
        <v>2050</v>
      </c>
      <c r="F335" s="104">
        <v>2050</v>
      </c>
      <c r="G335" s="106">
        <v>41061</v>
      </c>
    </row>
    <row r="336" spans="1:7" ht="42.75" x14ac:dyDescent="0.2">
      <c r="A336" s="104" t="s">
        <v>718</v>
      </c>
      <c r="B336" s="105" t="s">
        <v>719</v>
      </c>
      <c r="C336" s="106">
        <v>41088</v>
      </c>
      <c r="D336" s="104">
        <v>2012</v>
      </c>
      <c r="E336" s="104">
        <v>2050</v>
      </c>
      <c r="F336" s="104">
        <v>2050</v>
      </c>
      <c r="G336" s="106">
        <v>41061</v>
      </c>
    </row>
    <row r="337" spans="6:8" x14ac:dyDescent="0.2">
      <c r="F337">
        <f>SUM(F3:F336)</f>
        <v>839120</v>
      </c>
      <c r="H337">
        <v>334</v>
      </c>
    </row>
  </sheetData>
  <hyperlinks>
    <hyperlink ref="A1" r:id="rId1" display="http://31.209.8.44/index.asp"/>
    <hyperlink ref="B3" r:id="rId2" display="http://31.209.8.44/andra_adress.asp?lista_fastigheter=Ovikens-Rörön%201:46"/>
    <hyperlink ref="B4" r:id="rId3" display="http://31.209.8.44/andra_adress.asp?lista_fastigheter=Storgräftån%201:95"/>
    <hyperlink ref="B5" r:id="rId4" display="http://31.209.8.44/andra_adress.asp?lista_fastigheter=Ovikens-Rörön%201:257"/>
    <hyperlink ref="B6" r:id="rId5" display="http://31.209.8.44/andra_adress.asp?lista_fastigheter=Ovikens-Rörön%201:135"/>
    <hyperlink ref="B7" r:id="rId6" display="http://31.209.8.44/andra_adress.asp?lista_fastigheter=Ovikens-Rörön%201:12"/>
    <hyperlink ref="B8" r:id="rId7" display="http://31.209.8.44/andra_adress.asp?lista_fastigheter=Ovikens-Rörön%201:67"/>
    <hyperlink ref="B9" r:id="rId8" display="http://31.209.8.44/andra_adress.asp?lista_fastigheter=Storgräftån%201:11"/>
    <hyperlink ref="B10" r:id="rId9" display="http://31.209.8.44/andra_adress.asp?lista_fastigheter=Ovikens-Rörön%201:56"/>
    <hyperlink ref="B11" r:id="rId10" display="http://31.209.8.44/andra_adress.asp?lista_fastigheter=Ovikens-Rörön%201:317"/>
    <hyperlink ref="B12" r:id="rId11" display="http://31.209.8.44/andra_adress.asp?lista_fastigheter=Ovikens-Rörön%201:131"/>
    <hyperlink ref="B13" r:id="rId12" display="http://31.209.8.44/andra_adress.asp?lista_fastigheter=Ovikens-Rörön%201:117"/>
    <hyperlink ref="B14" r:id="rId13" display="http://31.209.8.44/andra_adress.asp?lista_fastigheter=Ovikens-Rörön%201:147"/>
    <hyperlink ref="B15" r:id="rId14" display="http://31.209.8.44/andra_adress.asp?lista_fastigheter=Ovikens-Rörön%201:107"/>
    <hyperlink ref="B16" r:id="rId15" display="http://31.209.8.44/andra_adress.asp?lista_fastigheter=Ovikens-Rörön%201:277"/>
    <hyperlink ref="B17" r:id="rId16" display="http://31.209.8.44/andra_adress.asp?lista_fastigheter=Ovikens-Rörön%201:126"/>
    <hyperlink ref="B18" r:id="rId17" display="http://31.209.8.44/andra_adress.asp?lista_fastigheter=Ovikens-Rörön%201:271"/>
    <hyperlink ref="B19" r:id="rId18" display="http://31.209.8.44/andra_adress.asp?lista_fastigheter=Ovikens-Rörön%201:140"/>
    <hyperlink ref="B20" r:id="rId19" display="http://31.209.8.44/andra_adress.asp?lista_fastigheter=Ovikens-Rörön%201:290"/>
    <hyperlink ref="B21" r:id="rId20" display="http://31.209.8.44/andra_adress.asp?lista_fastigheter=Ovikens-Rörön%201:265"/>
    <hyperlink ref="B22" r:id="rId21" display="http://31.209.8.44/andra_adress.asp?lista_fastigheter=Ovikens-Rörön%201:92"/>
    <hyperlink ref="B23" r:id="rId22" display="http://31.209.8.44/andra_adress.asp?lista_fastigheter=Storgräftån%201:50"/>
    <hyperlink ref="B24" r:id="rId23" display="http://31.209.8.44/andra_adress.asp?lista_fastigheter=Ovikens-Rörön%201:51"/>
    <hyperlink ref="B25" r:id="rId24" display="http://31.209.8.44/andra_adress.asp?lista_fastigheter=Storgräftån%201:204"/>
    <hyperlink ref="B26" r:id="rId25" display="http://31.209.8.44/andra_adress.asp?lista_fastigheter=Storgräftån%201:176"/>
    <hyperlink ref="B27" r:id="rId26" display="http://31.209.8.44/andra_adress.asp?lista_fastigheter=Storgräftån%201:200"/>
    <hyperlink ref="B28" r:id="rId27" display="http://31.209.8.44/andra_adress.asp?lista_fastigheter=Ovikens-Rörön%201:36"/>
    <hyperlink ref="B29" r:id="rId28" display="http://31.209.8.44/andra_adress.asp?lista_fastigheter=Ovikens-Rörön%201:76"/>
    <hyperlink ref="B30" r:id="rId29" display="http://31.209.8.44/andra_adress.asp?lista_fastigheter=Ovikens-Rörön%201:15"/>
    <hyperlink ref="B31" r:id="rId30" display="http://31.209.8.44/andra_adress.asp?lista_fastigheter=Storgräftån%201:48"/>
    <hyperlink ref="B32" r:id="rId31" display="http://31.209.8.44/andra_adress.asp?lista_fastigheter=Storgräftån%201:81"/>
    <hyperlink ref="B33" r:id="rId32" display="http://31.209.8.44/andra_adress.asp?lista_fastigheter=Ovikens-Rörön%201:10"/>
    <hyperlink ref="B34" r:id="rId33" display="http://31.209.8.44/andra_adress.asp?lista_fastigheter=Ovikens-Rörön%201:143"/>
    <hyperlink ref="B35" r:id="rId34" display="http://31.209.8.44/andra_adress.asp?lista_fastigheter=Ovikens-Rörön%201:100"/>
    <hyperlink ref="B36" r:id="rId35" display="http://31.209.8.44/andra_adress.asp?lista_fastigheter=Ovikens-Rörön%201:262"/>
    <hyperlink ref="B37" r:id="rId36" display="http://31.209.8.44/andra_adress.asp?lista_fastigheter=Storgräftån%201:192"/>
    <hyperlink ref="B38" r:id="rId37" display="http://31.209.8.44/andra_adress.asp?lista_fastigheter=Ovikens-Rörön%201:86"/>
    <hyperlink ref="B39" r:id="rId38" display="http://31.209.8.44/andra_adress.asp?lista_fastigheter=Storgräftån%201:195"/>
    <hyperlink ref="B40" r:id="rId39" display="http://31.209.8.44/andra_adress.asp?lista_fastigheter=Storgräftån%201:65"/>
    <hyperlink ref="B41" r:id="rId40" display="http://31.209.8.44/andra_adress.asp?lista_fastigheter=Storgräftån%201:182"/>
    <hyperlink ref="B42" r:id="rId41" display="http://31.209.8.44/andra_adress.asp?lista_fastigheter=Ovikens-Rörön%201:305"/>
    <hyperlink ref="B43" r:id="rId42" display="http://31.209.8.44/andra_adress.asp?lista_fastigheter=Storgräftån%201:33"/>
    <hyperlink ref="B44" r:id="rId43" display="http://31.209.8.44/andra_adress.asp?lista_fastigheter=Storgräftån%201:37"/>
    <hyperlink ref="B45" r:id="rId44" display="http://31.209.8.44/andra_adress.asp?lista_fastigheter=Storgräftån%201:206"/>
    <hyperlink ref="B46" r:id="rId45" display="http://31.209.8.44/andra_adress.asp?lista_fastigheter=Ovikens-Rörön%201:312"/>
    <hyperlink ref="B47" r:id="rId46" display="http://31.209.8.44/andra_adress.asp?lista_fastigheter=Ovikens-Rörön%201:82"/>
    <hyperlink ref="B48" r:id="rId47" display="http://31.209.8.44/andra_adress.asp?lista_fastigheter=Ovikens-Rörön%201:23"/>
    <hyperlink ref="B49" r:id="rId48" display="http://31.209.8.44/andra_adress.asp?lista_fastigheter=Ovikens-Rörön%201:34"/>
    <hyperlink ref="B50" r:id="rId49" display="http://31.209.8.44/andra_adress.asp?lista_fastigheter=Ovikens-Rörön%201:272"/>
    <hyperlink ref="B51" r:id="rId50" display="http://31.209.8.44/andra_adress.asp?lista_fastigheter=Storgräftån%201:138"/>
    <hyperlink ref="B52" r:id="rId51" display="http://31.209.8.44/andra_adress.asp?lista_fastigheter=Ovikens-Rörön%201:111"/>
    <hyperlink ref="B53" r:id="rId52" display="http://31.209.8.44/andra_adress.asp?lista_fastigheter=Ovikens-Rörön%201:142"/>
    <hyperlink ref="B54" r:id="rId53" display="http://31.209.8.44/andra_adress.asp?lista_fastigheter=Ovikens-Rörön%201:145"/>
    <hyperlink ref="B55" r:id="rId54" display="http://31.209.8.44/andra_adress.asp?lista_fastigheter=Storgräftån%201:56"/>
    <hyperlink ref="B56" r:id="rId55" display="http://31.209.8.44/andra_adress.asp?lista_fastigheter=Storgräftån%201:78"/>
    <hyperlink ref="B57" r:id="rId56" display="http://31.209.8.44/andra_adress.asp?lista_fastigheter=Ovikens-Rörön%201:287"/>
    <hyperlink ref="B58" r:id="rId57" display="http://31.209.8.44/andra_adress.asp?lista_fastigheter=Ovikens-Rörön%201:289"/>
    <hyperlink ref="B59" r:id="rId58" display="http://31.209.8.44/andra_adress.asp?lista_fastigheter=Ovikens-Rörön%201:293"/>
    <hyperlink ref="B60" r:id="rId59" display="http://31.209.8.44/andra_adress.asp?lista_fastigheter=Storgräftån%201:17"/>
    <hyperlink ref="B61" r:id="rId60" display="http://31.209.8.44/andra_adress.asp?lista_fastigheter=Storgräftån%201:16"/>
    <hyperlink ref="B62" r:id="rId61" display="http://31.209.8.44/andra_adress.asp?lista_fastigheter=Storgräftån%201:54"/>
    <hyperlink ref="B63" r:id="rId62" display="http://31.209.8.44/andra_adress.asp?lista_fastigheter=Storgräftån%201:23"/>
    <hyperlink ref="B64" r:id="rId63" display="http://31.209.8.44/andra_adress.asp?lista_fastigheter=Storgräftån%201:79"/>
    <hyperlink ref="B65" r:id="rId64" display="http://31.209.8.44/andra_adress.asp?lista_fastigheter=Storgräftån%201:80"/>
    <hyperlink ref="B66" r:id="rId65" display="http://31.209.8.44/andra_adress.asp?lista_fastigheter=Storgräftån%201:77"/>
    <hyperlink ref="B67" r:id="rId66" display="http://31.209.8.44/andra_adress.asp?lista_fastigheter=Storgräftån%201:88"/>
    <hyperlink ref="B68" r:id="rId67" display="http://31.209.8.44/andra_adress.asp?lista_fastigheter=Storgräftån%201:102"/>
    <hyperlink ref="B69" r:id="rId68" display="http://31.209.8.44/andra_adress.asp?lista_fastigheter=Storgräftån%201:109"/>
    <hyperlink ref="B70" r:id="rId69" display="http://31.209.8.44/andra_adress.asp?lista_fastigheter=Storgräftån%201:110"/>
    <hyperlink ref="B71" r:id="rId70" display="http://31.209.8.44/andra_adress.asp?lista_fastigheter=Ovikens-Rörön%201:284"/>
    <hyperlink ref="B72" r:id="rId71" display="http://31.209.8.44/andra_adress.asp?lista_fastigheter=Ovikens-Rörön%201:285"/>
    <hyperlink ref="B73" r:id="rId72" display="http://31.209.8.44/andra_adress.asp?lista_fastigheter=Ovikens-Rörön%201:101"/>
    <hyperlink ref="B74" r:id="rId73" display="http://31.209.8.44/andra_adress.asp?lista_fastigheter=Ovikens-Rörön%201:17"/>
    <hyperlink ref="B75" r:id="rId74" display="http://31.209.8.44/andra_adress.asp?lista_fastigheter=Ovikens-Rörön%201:40"/>
    <hyperlink ref="B76" r:id="rId75" display="http://31.209.8.44/andra_adress.asp?lista_fastigheter=Ovikens-Rörön%201:55"/>
    <hyperlink ref="B77" r:id="rId76" display="http://31.209.8.44/andra_adress.asp?lista_fastigheter=Storgräftån%201:127"/>
    <hyperlink ref="B78" r:id="rId77" display="http://31.209.8.44/andra_adress.asp?lista_fastigheter=Storgräftån%201:135"/>
    <hyperlink ref="B79" r:id="rId78" display="http://31.209.8.44/andra_adress.asp?lista_fastigheter=Storgräftån%201:136"/>
    <hyperlink ref="B80" r:id="rId79" display="http://31.209.8.44/andra_adress.asp?lista_fastigheter=Storgräftån%201:137"/>
    <hyperlink ref="B81" r:id="rId80" display="http://31.209.8.44/andra_adress.asp?lista_fastigheter=Ovikens-Rörön%201:129"/>
    <hyperlink ref="B82" r:id="rId81" display="http://31.209.8.44/andra_adress.asp?lista_fastigheter=Ovikens-Rörön%201:130"/>
    <hyperlink ref="B83" r:id="rId82" display="http://31.209.8.44/andra_adress.asp?lista_fastigheter=Ovikens-Rörön%201:29"/>
    <hyperlink ref="B84" r:id="rId83" display="http://31.209.8.44/andra_adress.asp?lista_fastigheter=Storgräftån%201:126"/>
    <hyperlink ref="B85" r:id="rId84" display="http://31.209.8.44/andra_adress.asp?lista_fastigheter=Storgräftån%201:114"/>
    <hyperlink ref="B86" r:id="rId85" display="http://31.209.8.44/andra_adress.asp?lista_fastigheter=Ovikens-Rörön%201:314"/>
    <hyperlink ref="B87" r:id="rId86" display="http://31.209.8.44/andra_adress.asp?lista_fastigheter=Ovikens-Rörön%201:318"/>
    <hyperlink ref="B88" r:id="rId87" display="http://31.209.8.44/andra_adress.asp?lista_fastigheter=Storgräftån%201:41"/>
    <hyperlink ref="B89" r:id="rId88" display="http://31.209.8.44/andra_adress.asp?lista_fastigheter=Storgräftån%201:29"/>
    <hyperlink ref="B90" r:id="rId89" display="http://31.209.8.44/andra_adress.asp?lista_fastigheter=Ovikens-Rörön%201:307"/>
    <hyperlink ref="B91" r:id="rId90" display="http://31.209.8.44/andra_adress.asp?lista_fastigheter=Storgräftån%201:4"/>
    <hyperlink ref="B92" r:id="rId91" display="http://31.209.8.44/andra_adress.asp?lista_fastigheter=Storgräftån%201:189"/>
    <hyperlink ref="B93" r:id="rId92" display="http://31.209.8.44/andra_adress.asp?lista_fastigheter=Storgräftån%201:101"/>
    <hyperlink ref="B94" r:id="rId93" display="http://31.209.8.44/andra_adress.asp?lista_fastigheter=Ovikens-Rörön%201:85"/>
    <hyperlink ref="B95" r:id="rId94" display="http://31.209.8.44/andra_adress.asp?lista_fastigheter=Ovikens-Rörön%201:97"/>
    <hyperlink ref="B96" r:id="rId95" display="http://31.209.8.44/andra_adress.asp?lista_fastigheter=Ovikens-Rörön%201:125"/>
    <hyperlink ref="B97" r:id="rId96" display="http://31.209.8.44/andra_adress.asp?lista_fastigheter=Ovikens-Rörön%201:297"/>
    <hyperlink ref="B98" r:id="rId97" display="http://31.209.8.44/andra_adress.asp?lista_fastigheter=Ovikens-Rörön%201:88"/>
    <hyperlink ref="B99" r:id="rId98" display="http://31.209.8.44/andra_adress.asp?lista_fastigheter=Storgräftån%201:59"/>
    <hyperlink ref="B100" r:id="rId99" display="http://31.209.8.44/andra_adress.asp?lista_fastigheter=Ovikens-Rörön%201:90"/>
    <hyperlink ref="B101" r:id="rId100" display="http://31.209.8.44/andra_adress.asp?lista_fastigheter=Ovikens-Rörön%201:94"/>
    <hyperlink ref="B102" r:id="rId101" display="http://31.209.8.44/andra_adress.asp?lista_fastigheter=Ovikens-Rörön%201:95"/>
    <hyperlink ref="B103" r:id="rId102" display="http://31.209.8.44/andra_adress.asp?lista_fastigheter=Ovikens-Rörön%201:96"/>
    <hyperlink ref="B104" r:id="rId103" display="http://31.209.8.44/andra_adress.asp?lista_fastigheter=Ovikens-Rörön%201:134"/>
    <hyperlink ref="B105" r:id="rId104" display="http://31.209.8.44/andra_adress.asp?lista_fastigheter=Storgräftån%201:63"/>
    <hyperlink ref="B106" r:id="rId105" display="http://31.209.8.44/andra_adress.asp?lista_fastigheter=Storgräftån%201:66"/>
    <hyperlink ref="B107" r:id="rId106" display="http://31.209.8.44/andra_adress.asp?lista_fastigheter=Storgräftån%201:67"/>
    <hyperlink ref="B108" r:id="rId107" display="http://31.209.8.44/andra_adress.asp?lista_fastigheter=Storgräftån%201:68"/>
    <hyperlink ref="B109" r:id="rId108" display="http://31.209.8.44/andra_adress.asp?lista_fastigheter=Storgräftån%201:69"/>
    <hyperlink ref="B110" r:id="rId109" display="http://31.209.8.44/andra_adress.asp?lista_fastigheter=Storgräftån%201:70"/>
    <hyperlink ref="B111" r:id="rId110" display="http://31.209.8.44/andra_adress.asp?lista_fastigheter=Storgräftån%201:71"/>
    <hyperlink ref="B112" r:id="rId111" display="http://31.209.8.44/andra_adress.asp?lista_fastigheter=Storgräftån%201:188"/>
    <hyperlink ref="B113" r:id="rId112" display="http://31.209.8.44/andra_adress.asp?lista_fastigheter=Storgräftån%201:6"/>
    <hyperlink ref="B114" r:id="rId113" display="http://31.209.8.44/andra_adress.asp?lista_fastigheter=Storgräftån%201:7"/>
    <hyperlink ref="B115" r:id="rId114" display="http://31.209.8.44/andra_adress.asp?lista_fastigheter=Storgräftån%201:8"/>
    <hyperlink ref="B116" r:id="rId115" display="http://31.209.8.44/andra_adress.asp?lista_fastigheter=Ovikens-Rörön%201:309"/>
    <hyperlink ref="B117" r:id="rId116" display="http://31.209.8.44/andra_adress.asp?lista_fastigheter=Ovikens-Rörön%201:306"/>
    <hyperlink ref="B118" r:id="rId117" display="http://31.209.8.44/andra_adress.asp?lista_fastigheter=Ovikens-Rörön%201:303"/>
    <hyperlink ref="B119" r:id="rId118" display="http://31.209.8.44/andra_adress.asp?lista_fastigheter=Ovikens-Rörön%201:304"/>
    <hyperlink ref="B120" r:id="rId119" display="http://31.209.8.44/andra_adress.asp?lista_fastigheter=Ovikens-Rörön%201:269"/>
    <hyperlink ref="B121" r:id="rId120" display="http://31.209.8.44/andra_adress.asp?lista_fastigheter=Ovikens-Rörön%201:270"/>
    <hyperlink ref="B122" r:id="rId121" display="http://31.209.8.44/andra_adress.asp?lista_fastigheter=Ovikens-Rörön%201:279"/>
    <hyperlink ref="B123" r:id="rId122" display="http://31.209.8.44/andra_adress.asp?lista_fastigheter=Ovikens-Rörön%201:280"/>
    <hyperlink ref="B124" r:id="rId123" display="http://31.209.8.44/andra_adress.asp?lista_fastigheter=Ovikens-Rörön%201:281"/>
    <hyperlink ref="B125" r:id="rId124" display="http://31.209.8.44/andra_adress.asp?lista_fastigheter=Storgräftån%201:30"/>
    <hyperlink ref="B126" r:id="rId125" display="http://31.209.8.44/andra_adress.asp?lista_fastigheter=Storgräftån%201:31"/>
    <hyperlink ref="B127" r:id="rId126" display="http://31.209.8.44/andra_adress.asp?lista_fastigheter=Storgräftån%201:32"/>
    <hyperlink ref="B128" r:id="rId127" display="http://31.209.8.44/andra_adress.asp?lista_fastigheter=Storgräftån%201:197"/>
    <hyperlink ref="B129" r:id="rId128" display="http://31.209.8.44/andra_adress.asp?lista_fastigheter=Storgräftån%201:38"/>
    <hyperlink ref="B130" r:id="rId129" display="http://31.209.8.44/andra_adress.asp?lista_fastigheter=Storgräftån%201:191"/>
    <hyperlink ref="B131" r:id="rId130" display="http://31.209.8.44/andra_adress.asp?lista_fastigheter=Storgräftån%201:40"/>
    <hyperlink ref="B132" r:id="rId131" display="http://31.209.8.44/andra_adress.asp?lista_fastigheter=Storgräftån%201:34"/>
    <hyperlink ref="B133" r:id="rId132" display="http://31.209.8.44/andra_adress.asp?lista_fastigheter=Storgräftån%201:202"/>
    <hyperlink ref="B134" r:id="rId133" display="http://31.209.8.44/andra_adress.asp?lista_fastigheter=Storgräftån%201:205"/>
    <hyperlink ref="B135" r:id="rId134" display="http://31.209.8.44/andra_adress.asp?lista_fastigheter=Ovikens-Rörön%201:313"/>
    <hyperlink ref="B136" r:id="rId135" display="http://31.209.8.44/andra_adress.asp?lista_fastigheter=Ovikens-Rörön%201:311"/>
    <hyperlink ref="B137" r:id="rId136" display="http://31.209.8.44/andra_adress.asp?lista_fastigheter=Ovikens-Rörön%201:319"/>
    <hyperlink ref="B138" r:id="rId137" display="http://31.209.8.44/andra_adress.asp?lista_fastigheter=Ovikens-Rörön%201:320"/>
    <hyperlink ref="B139" r:id="rId138" display="http://31.209.8.44/andra_adress.asp?lista_fastigheter=Storgräftån%201:117"/>
    <hyperlink ref="B140" r:id="rId139" display="http://31.209.8.44/andra_adress.asp?lista_fastigheter=Storgräftån%201:118"/>
    <hyperlink ref="B141" r:id="rId140" display="http://31.209.8.44/andra_adress.asp?lista_fastigheter=Storgräftån%201:120"/>
    <hyperlink ref="B142" r:id="rId141" display="http://31.209.8.44/andra_adress.asp?lista_fastigheter=Ovikens-Rörön%201:71"/>
    <hyperlink ref="B143" r:id="rId142" display="http://31.209.8.44/andra_adress.asp?lista_fastigheter=Ovikens-Rörön%201:73"/>
    <hyperlink ref="B144" r:id="rId143" display="http://31.209.8.44/andra_adress.asp?lista_fastigheter=Ovikens-Rörön%201:74"/>
    <hyperlink ref="B145" r:id="rId144" display="http://31.209.8.44/andra_adress.asp?lista_fastigheter=Ovikens-Rörön%201:75"/>
    <hyperlink ref="B146" r:id="rId145" display="http://31.209.8.44/andra_adress.asp?lista_fastigheter=Ovikens-Rörön%201:78"/>
    <hyperlink ref="B147" r:id="rId146" display="http://31.209.8.44/andra_adress.asp?lista_fastigheter=Ovikens-Rörön%201:31"/>
    <hyperlink ref="B148" r:id="rId147" display="http://31.209.8.44/andra_adress.asp?lista_fastigheter=Ovikens-Rörön%201:21"/>
    <hyperlink ref="B149" r:id="rId148" display="http://31.209.8.44/andra_adress.asp?lista_fastigheter=Ovikens-Rörön%201:27"/>
    <hyperlink ref="B150" r:id="rId149" display="http://31.209.8.44/andra_adress.asp?lista_fastigheter=Ovikens-Rörön%201:28"/>
    <hyperlink ref="B151" r:id="rId150" display="http://31.209.8.44/andra_adress.asp?lista_fastigheter=Storgräftån%201:125"/>
    <hyperlink ref="B152" r:id="rId151" display="http://31.209.8.44/andra_adress.asp?lista_fastigheter=Ovikens-Rörön%201:296"/>
    <hyperlink ref="B153" r:id="rId152" display="http://31.209.8.44/andra_adress.asp?lista_fastigheter=Ovikens-Rörön%201:132"/>
    <hyperlink ref="B154" r:id="rId153" display="http://31.209.8.44/andra_adress.asp?lista_fastigheter=Ovikens-Rörön%201:35"/>
    <hyperlink ref="B155" r:id="rId154" display="http://31.209.8.44/andra_adress.asp?lista_fastigheter=Ovikens-Rörön%201:37"/>
    <hyperlink ref="B156" r:id="rId155" display="http://31.209.8.44/andra_adress.asp?lista_fastigheter=Ovikens-Rörön%201:124"/>
    <hyperlink ref="B157" r:id="rId156" display="http://31.209.8.44/andra_adress.asp?lista_fastigheter=Storgräftån%201:134"/>
    <hyperlink ref="B158" r:id="rId157" display="http://31.209.8.44/andra_adress.asp?lista_fastigheter=Storgräftån%201:128"/>
    <hyperlink ref="B159" r:id="rId158" display="http://31.209.8.44/andra_adress.asp?lista_fastigheter=Storgräftån%201:129"/>
    <hyperlink ref="B160" r:id="rId159" display="http://31.209.8.44/andra_adress.asp?lista_fastigheter=Storgräftån%201:139"/>
    <hyperlink ref="B161" r:id="rId160" display="http://31.209.8.44/andra_adress.asp?lista_fastigheter=Storgräftån%201:156"/>
    <hyperlink ref="B162" r:id="rId161" display="http://31.209.8.44/andra_adress.asp?lista_fastigheter=Ovikens-Rörön%201:274"/>
    <hyperlink ref="B163" r:id="rId162" display="http://31.209.8.44/andra_adress.asp?lista_fastigheter=Ovikens-Rörön%201:275"/>
    <hyperlink ref="B164" r:id="rId163" display="http://31.209.8.44/andra_adress.asp?lista_fastigheter=Ovikens-Rörön%201:52"/>
    <hyperlink ref="B165" r:id="rId164" display="http://31.209.8.44/andra_adress.asp?lista_fastigheter=Ovikens-Rörön%201:61"/>
    <hyperlink ref="B166" r:id="rId165" display="http://31.209.8.44/andra_adress.asp?lista_fastigheter=Ovikens-Rörön%201:64"/>
    <hyperlink ref="B167" r:id="rId166" display="http://31.209.8.44/andra_adress.asp?lista_fastigheter=Ovikens-Rörön%201:65"/>
    <hyperlink ref="B168" r:id="rId167" display="http://31.209.8.44/andra_adress.asp?lista_fastigheter=Ovikens-Rörön%201:41"/>
    <hyperlink ref="B169" r:id="rId168" display="http://31.209.8.44/andra_adress.asp?lista_fastigheter=Ovikens-Rörön%201:43"/>
    <hyperlink ref="B170" r:id="rId169" display="http://31.209.8.44/andra_adress.asp?lista_fastigheter=Ovikens-Rörön%201:16"/>
    <hyperlink ref="B171" r:id="rId170" display="http://31.209.8.44/andra_adress.asp?lista_fastigheter=Ovikens-Rörön%201:11"/>
    <hyperlink ref="B172" r:id="rId171" display="http://31.209.8.44/andra_adress.asp?lista_fastigheter=Ovikens-Rörön%201:13"/>
    <hyperlink ref="B173" r:id="rId172" display="http://31.209.8.44/andra_adress.asp?lista_fastigheter=Ovikens-Rörön%201:14"/>
    <hyperlink ref="B174" r:id="rId173" display="http://31.209.8.44/andra_adress.asp?lista_fastigheter=Ovikens-Rörön%201:102"/>
    <hyperlink ref="B175" r:id="rId174" display="http://31.209.8.44/andra_adress.asp?lista_fastigheter=Ovikens-Rörön%201:69"/>
    <hyperlink ref="B176" r:id="rId175" display="http://31.209.8.44/andra_adress.asp?lista_fastigheter=Ovikens-Rörön%201:104"/>
    <hyperlink ref="B177" r:id="rId176" display="http://31.209.8.44/andra_adress.asp?lista_fastigheter=Ovikens-Rörön%201:105"/>
    <hyperlink ref="B178" r:id="rId177" display="http://31.209.8.44/andra_adress.asp?lista_fastigheter=Ovikens-Rörön%201:106"/>
    <hyperlink ref="B179" r:id="rId178" display="http://31.209.8.44/andra_adress.asp?lista_fastigheter=Ovikens-Rörön%201:113"/>
    <hyperlink ref="B180" r:id="rId179" display="http://31.209.8.44/andra_adress.asp?lista_fastigheter=Ovikens-Rörön%201:137"/>
    <hyperlink ref="B181" r:id="rId180" display="http://31.209.8.44/andra_adress.asp?lista_fastigheter=Ovikens-Rörön%201:138"/>
    <hyperlink ref="B182" r:id="rId181" display="http://31.209.8.44/andra_adress.asp?lista_fastigheter=Ovikens-Rörön%201:139"/>
    <hyperlink ref="B183" r:id="rId182" display="http://31.209.8.44/andra_adress.asp?lista_fastigheter=Ovikens-Rörön%201:108"/>
    <hyperlink ref="B184" r:id="rId183" display="http://31.209.8.44/andra_adress.asp?lista_fastigheter=Ovikens-Rörön%201:286"/>
    <hyperlink ref="B185" r:id="rId184" display="http://31.209.8.44/andra_adress.asp?lista_fastigheter=Ovikens-Rörön%201:282"/>
    <hyperlink ref="B186" r:id="rId185" display="http://31.209.8.44/andra_adress.asp?lista_fastigheter=Ovikens-Rörön%201:258"/>
    <hyperlink ref="B187" r:id="rId186" display="http://31.209.8.44/andra_adress.asp?lista_fastigheter=Storgräftån%201:111"/>
    <hyperlink ref="B188" r:id="rId187" display="http://31.209.8.44/andra_adress.asp?lista_fastigheter=Storgräftån%201:112"/>
    <hyperlink ref="B189" r:id="rId188" display="http://31.209.8.44/andra_adress.asp?lista_fastigheter=Storgräftån%201:113"/>
    <hyperlink ref="B190" r:id="rId189" display="http://31.209.8.44/andra_adress.asp?lista_fastigheter=Storgräftån%201:99"/>
    <hyperlink ref="B191" r:id="rId190" display="http://31.209.8.44/andra_adress.asp?lista_fastigheter=Storgräftån%201:106"/>
    <hyperlink ref="B192" r:id="rId191" display="http://31.209.8.44/andra_adress.asp?lista_fastigheter=Storgräftån%201:107"/>
    <hyperlink ref="B193" r:id="rId192" display="http://31.209.8.44/andra_adress.asp?lista_fastigheter=Storgräftån%201:103"/>
    <hyperlink ref="B194" r:id="rId193" display="http://31.209.8.44/andra_adress.asp?lista_fastigheter=Storgräftån%201:104"/>
    <hyperlink ref="B195" r:id="rId194" display="http://31.209.8.44/andra_adress.asp?lista_fastigheter=Storgräftån%201:96"/>
    <hyperlink ref="B196" r:id="rId195" display="http://31.209.8.44/andra_adress.asp?lista_fastigheter=Storgräftån%201:89"/>
    <hyperlink ref="B197" r:id="rId196" display="http://31.209.8.44/andra_adress.asp?lista_fastigheter=Storgräftån%201:90"/>
    <hyperlink ref="B198" r:id="rId197" display="http://31.209.8.44/andra_adress.asp?lista_fastigheter=Storgräftån%201:91"/>
    <hyperlink ref="B199" r:id="rId198" display="http://31.209.8.44/andra_adress.asp?lista_fastigheter=Storgräftån%201:92"/>
    <hyperlink ref="B200" r:id="rId199" display="http://31.209.8.44/andra_adress.asp?lista_fastigheter=Storgräftån%201:83"/>
    <hyperlink ref="B201" r:id="rId200" display="http://31.209.8.44/andra_adress.asp?lista_fastigheter=Storgräftån%201:84"/>
    <hyperlink ref="B202" r:id="rId201" display="http://31.209.8.44/andra_adress.asp?lista_fastigheter=Storgräftån%201:85"/>
    <hyperlink ref="B203" r:id="rId202" display="http://31.209.8.44/andra_adress.asp?lista_fastigheter=Storgräftån%201:86"/>
    <hyperlink ref="B204" r:id="rId203" display="http://31.209.8.44/andra_adress.asp?lista_fastigheter=Storgräftån%201:57"/>
    <hyperlink ref="B205" r:id="rId204" display="http://31.209.8.44/andra_adress.asp?lista_fastigheter=Storgräftån%201:58"/>
    <hyperlink ref="B206" r:id="rId205" display="http://31.209.8.44/andra_adress.asp?lista_fastigheter=Storgräftån%201:19"/>
    <hyperlink ref="B207" r:id="rId206" display="http://31.209.8.44/andra_adress.asp?lista_fastigheter=Storgräftån%201:20"/>
    <hyperlink ref="B208" r:id="rId207" display="http://31.209.8.44/andra_adress.asp?lista_fastigheter=Storgräftån%201:43"/>
    <hyperlink ref="B209" r:id="rId208" display="http://31.209.8.44/andra_adress.asp?lista_fastigheter=Storgräftån%201:51"/>
    <hyperlink ref="B210" r:id="rId209" display="http://31.209.8.44/andra_adress.asp?lista_fastigheter=Storgräftån%201:49"/>
    <hyperlink ref="B211" r:id="rId210" display="http://31.209.8.44/andra_adress.asp?lista_fastigheter=Storgräftån%201:47"/>
    <hyperlink ref="B212" r:id="rId211" display="http://31.209.8.44/andra_adress.asp?lista_fastigheter=Storgräftån%201:12"/>
    <hyperlink ref="B213" r:id="rId212" display="http://31.209.8.44/andra_adress.asp?lista_fastigheter=Storgräftån%201:13"/>
    <hyperlink ref="B214" r:id="rId213" display="http://31.209.8.44/andra_adress.asp?lista_fastigheter=Storgräftån%201:14"/>
    <hyperlink ref="B215" r:id="rId214" display="http://31.209.8.44/andra_adress.asp?lista_fastigheter=Storgräftån%201:15"/>
    <hyperlink ref="B216" r:id="rId215" display="http://31.209.8.44/andra_adress.asp?lista_fastigheter=Ovikens-Rörön%201:300"/>
    <hyperlink ref="B217" r:id="rId216" display="http://31.209.8.44/andra_adress.asp?lista_fastigheter=Ovikens-Rörön%201:301"/>
    <hyperlink ref="B218" r:id="rId217" display="http://31.209.8.44/andra_adress.asp?lista_fastigheter=Ovikens-Rörön%201:291"/>
    <hyperlink ref="B219" r:id="rId218" display="http://31.209.8.44/andra_adress.asp?lista_fastigheter=Ovikens-Rörön%201:292"/>
    <hyperlink ref="B220" r:id="rId219" display="http://31.209.8.44/andra_adress.asp?lista_fastigheter=Ovikens-Rörön%201:294"/>
    <hyperlink ref="B221" r:id="rId220" display="http://31.209.8.44/andra_adress.asp?lista_fastigheter=Ovikens-Rörön%201:295"/>
    <hyperlink ref="B222" r:id="rId221" display="http://31.209.8.44/andra_adress.asp?lista_fastigheter=Storgräftån%201:42"/>
    <hyperlink ref="B223" r:id="rId222" display="http://31.209.8.44/andra_adress.asp?lista_fastigheter=Storgräftån%201:22"/>
    <hyperlink ref="B224" r:id="rId223" display="http://31.209.8.44/andra_adress.asp?lista_fastigheter=Storgräftån%201:94"/>
    <hyperlink ref="B225" r:id="rId224" display="http://31.209.8.44/andra_adress.asp?lista_fastigheter=Ovikens-Rörön%201:259"/>
    <hyperlink ref="B226" r:id="rId225" display="http://31.209.8.44/andra_adress.asp?lista_fastigheter=Ovikens-Rörön%201:144"/>
    <hyperlink ref="B227" r:id="rId226" display="http://31.209.8.44/andra_adress.asp?lista_fastigheter=Ovikens-Rörön%201:58"/>
    <hyperlink ref="B228" r:id="rId227" display="http://31.209.8.44/andra_adress.asp?lista_fastigheter=Ovikens-Rörön%201:42"/>
    <hyperlink ref="B229" r:id="rId228" display="http://31.209.8.44/andra_adress.asp?lista_fastigheter=Ovikens-Rörön%201:68"/>
    <hyperlink ref="B230" r:id="rId229" display="http://31.209.8.44/andra_adress.asp?lista_fastigheter=Ovikens-Rörön%201:39"/>
    <hyperlink ref="B231" r:id="rId230" display="http://31.209.8.44/andra_adress.asp?lista_fastigheter=Storgräftån%201:130"/>
    <hyperlink ref="B232" r:id="rId231" display="http://31.209.8.44/andra_adress.asp?lista_fastigheter=Storgräftån%201:131"/>
    <hyperlink ref="B233" r:id="rId232" display="http://31.209.8.44/andra_adress.asp?lista_fastigheter=Ovikens-Rörön%201:118"/>
    <hyperlink ref="B234" r:id="rId233" display="http://31.209.8.44/andra_adress.asp?lista_fastigheter=Ovikens-Rörön%201:136"/>
    <hyperlink ref="B235" r:id="rId234" display="http://31.209.8.44/andra_adress.asp?lista_fastigheter=Ovikens-Rörön%201:121"/>
    <hyperlink ref="B236" r:id="rId235" display="http://31.209.8.44/andra_adress.asp?lista_fastigheter=Ovikens-Rörön%201:299"/>
    <hyperlink ref="B237" r:id="rId236" display="http://31.209.8.44/andra_adress.asp?lista_fastigheter=Storgräftån%201:116"/>
    <hyperlink ref="B238" r:id="rId237" display="http://31.209.8.44/andra_adress.asp?lista_fastigheter=Ovikens-Rörön%201:26"/>
    <hyperlink ref="B239" r:id="rId238" display="http://31.209.8.44/andra_adress.asp?lista_fastigheter=Ovikens-Rörön%201:79"/>
    <hyperlink ref="B240" r:id="rId239" display="http://31.209.8.44/andra_adress.asp?lista_fastigheter=Ovikens-Rörön%201:72"/>
    <hyperlink ref="B241" r:id="rId240" display="http://31.209.8.44/andra_adress.asp?lista_fastigheter=Ovikens-Rörön%201:84"/>
    <hyperlink ref="B242" r:id="rId241" display="http://31.209.8.44/andra_adress.asp?lista_fastigheter=Storgräftån%201:35"/>
    <hyperlink ref="B243" r:id="rId242" display="http://31.209.8.44/andra_adress.asp?lista_fastigheter=Ovikens-Rörön%201:302"/>
    <hyperlink ref="B244" r:id="rId243" display="http://31.209.8.44/andra_adress.asp?lista_fastigheter=Storgräftån%201:5"/>
    <hyperlink ref="B245" r:id="rId244" display="http://31.209.8.44/andra_adress.asp?lista_fastigheter=Storgräftån%201:187"/>
    <hyperlink ref="B246" r:id="rId245" display="http://31.209.8.44/andra_adress.asp?lista_fastigheter=Storgräftån%201:194"/>
    <hyperlink ref="B247" r:id="rId246" display="http://31.209.8.44/andra_adress.asp?lista_fastigheter=Storgräftån%201:64"/>
    <hyperlink ref="B248" r:id="rId247" display="http://31.209.8.44/andra_adress.asp?lista_fastigheter=Storgräftån%201:62"/>
    <hyperlink ref="B249" r:id="rId248" display="http://31.209.8.44/andra_adress.asp?lista_fastigheter=Storgräftån%201:74"/>
    <hyperlink ref="B250" r:id="rId249" display="http://31.209.8.44/andra_adress.asp?lista_fastigheter=Ovikens-Rörön%201:87"/>
    <hyperlink ref="B251" r:id="rId250" display="http://31.209.8.44/andra_adress.asp?lista_fastigheter=Ovikens-Rörön%201:316"/>
    <hyperlink ref="B252" r:id="rId251" display="http://31.209.8.44/andra_adress.asp?lista_fastigheter=Storgräftån%201:73"/>
    <hyperlink ref="B253" r:id="rId252" display="http://31.209.8.44/andra_adress.asp?lista_fastigheter=Storgräftån%201:196"/>
    <hyperlink ref="B254" r:id="rId253" display="http://31.209.8.44/andra_adress.asp?lista_fastigheter=Ovikens-Rörön%201:278"/>
    <hyperlink ref="B255" r:id="rId254" display="http://31.209.8.44/andra_adress.asp?lista_fastigheter=Ovikens-Rörön%201:308"/>
    <hyperlink ref="B256" r:id="rId255" display="http://31.209.8.44/andra_adress.asp?lista_fastigheter=Storgräftån%201:39"/>
    <hyperlink ref="B257" r:id="rId256" display="http://31.209.8.44/andra_adress.asp?lista_fastigheter=Storgräftån%201:27"/>
    <hyperlink ref="B258" r:id="rId257" display="http://31.209.8.44/andra_adress.asp?lista_fastigheter=Storgräftån%201:121"/>
    <hyperlink ref="B259" r:id="rId258" display="http://31.209.8.44/andra_adress.asp?lista_fastigheter=Storgräftån%201:122"/>
    <hyperlink ref="B260" r:id="rId259" display="http://31.209.8.44/andra_adress.asp?lista_fastigheter=Ovikens-Rörön%201:30"/>
    <hyperlink ref="B261" r:id="rId260" display="http://31.209.8.44/andra_adress.asp?lista_fastigheter=Ovikens-Rörön%201:93"/>
    <hyperlink ref="B262" r:id="rId261" display="http://31.209.8.44/andra_adress.asp?lista_fastigheter=Ovikens-Rörön%201:80"/>
    <hyperlink ref="B263" r:id="rId262" display="http://31.209.8.44/andra_adress.asp?lista_fastigheter=Ovikens-Rörön%201:24"/>
    <hyperlink ref="B264" r:id="rId263" display="http://31.209.8.44/andra_adress.asp?lista_fastigheter=Ovikens-Rörön%201:33"/>
    <hyperlink ref="B265" r:id="rId264" display="http://31.209.8.44/andra_adress.asp?lista_fastigheter=Storgräftån%201:155"/>
    <hyperlink ref="B266" r:id="rId265" display="http://31.209.8.44/andra_adress.asp?lista_fastigheter=Ovikens-Rörön%201:49"/>
    <hyperlink ref="B267" r:id="rId266" display="http://31.209.8.44/andra_adress.asp?lista_fastigheter=Ovikens-Rörön%201:50"/>
    <hyperlink ref="B268" r:id="rId267" display="http://31.209.8.44/andra_adress.asp?lista_fastigheter=Ovikens-Rörön%201:53"/>
    <hyperlink ref="B269" r:id="rId268" display="http://31.209.8.44/andra_adress.asp?lista_fastigheter=Ovikens-Rörön%201:62"/>
    <hyperlink ref="B270" r:id="rId269" display="http://31.209.8.44/andra_adress.asp?lista_fastigheter=Ovikens-Rörön%201:70"/>
    <hyperlink ref="B271" r:id="rId270" display="http://31.209.8.44/andra_adress.asp?lista_fastigheter=Ovikens-Rörön%201:103"/>
    <hyperlink ref="B272" r:id="rId271" display="http://31.209.8.44/andra_adress.asp?lista_fastigheter=Ovikens-Rörön%201:260"/>
    <hyperlink ref="B273" r:id="rId272" display="http://31.209.8.44/andra_adress.asp?lista_fastigheter=Ovikens-Rörön%201:283"/>
    <hyperlink ref="B274" r:id="rId273" display="http://31.209.8.44/andra_adress.asp?lista_fastigheter=Storgräftån%201:82"/>
    <hyperlink ref="B275" r:id="rId274" display="http://31.209.8.44/andra_adress.asp?lista_fastigheter=Storgräftån%201:53"/>
    <hyperlink ref="B276" r:id="rId275" display="http://31.209.8.44/andra_adress.asp?lista_fastigheter=Storgräftån%201:93"/>
    <hyperlink ref="B277" r:id="rId276" display="http://31.209.8.44/andra_adress.asp?lista_fastigheter=Storgräftån%201:46"/>
    <hyperlink ref="B278" r:id="rId277" display="http://31.209.8.44/andra_adress.asp?lista_fastigheter=Storgräftån%201:21"/>
    <hyperlink ref="B279" r:id="rId278" display="http://31.209.8.44/andra_adress.asp?lista_fastigheter=Storgräftån%201:24"/>
    <hyperlink ref="B280" r:id="rId279" display="http://31.209.8.44/andra_adress.asp?lista_fastigheter=Ovikens-Rörön%201:115"/>
    <hyperlink ref="B281" r:id="rId280" display="http://31.209.8.44/andra_adress.asp?lista_fastigheter=Storgräftån%201:97"/>
    <hyperlink ref="B282" r:id="rId281" display="http://31.209.8.44/andra_adress.asp?lista_fastigheter=Ovikens-Rörön%201:146"/>
    <hyperlink ref="B283" r:id="rId282" display="http://31.209.8.44/andra_adress.asp?lista_fastigheter=Ovikens-Rörön%201:110"/>
    <hyperlink ref="B284" r:id="rId283" display="http://31.209.8.44/andra_adress.asp?lista_fastigheter=Storgräftån%201:132"/>
    <hyperlink ref="B285" r:id="rId284" display="http://31.209.8.44/andra_adress.asp?lista_fastigheter=Storgräftån%201:133"/>
    <hyperlink ref="B286" r:id="rId285" display="http://31.209.8.44/andra_adress.asp?lista_fastigheter=Ovikens-Rörön%201:25"/>
    <hyperlink ref="B287" r:id="rId286" display="http://31.209.8.44/andra_adress.asp?lista_fastigheter=Ovikens-Rörön%201:77"/>
    <hyperlink ref="B288" r:id="rId287" display="http://31.209.8.44/andra_adress.asp?lista_fastigheter=Storgräftån%201:28"/>
    <hyperlink ref="B289" r:id="rId288" display="http://31.209.8.44/andra_adress.asp?lista_fastigheter=Storgräftån%201:193"/>
    <hyperlink ref="B290" r:id="rId289" display="http://31.209.8.44/andra_adress.asp?lista_fastigheter=Ovikens-Rörön%201:264"/>
    <hyperlink ref="B291" r:id="rId290" display="http://31.209.8.44/andra_adress.asp?lista_fastigheter=Storgräftån%201:61"/>
    <hyperlink ref="B292" r:id="rId291" display="http://31.209.8.44/andra_adress.asp?lista_fastigheter=Ovikens-Rörön%201:44"/>
    <hyperlink ref="B293" r:id="rId292" display="http://31.209.8.44/andra_adress.asp?lista_fastigheter=Ovikens-Rörön%201:89"/>
    <hyperlink ref="B294" r:id="rId293" display="http://31.209.8.44/andra_adress.asp?lista_fastigheter=Ovikens-Rörön%201:128"/>
    <hyperlink ref="B295" r:id="rId294" display="http://31.209.8.44/andra_adress.asp?lista_fastigheter=Ovikens-Rörön%201:261"/>
    <hyperlink ref="B296" r:id="rId295" display="http://31.209.8.44/andra_adress.asp?lista_fastigheter=Ovikens-Rörön%201:123"/>
    <hyperlink ref="B297" r:id="rId296" display="http://31.209.8.44/andra_adress.asp?lista_fastigheter=Ovikens-Rörön%201:47"/>
    <hyperlink ref="B298" r:id="rId297" display="http://31.209.8.44/andra_adress.asp?lista_fastigheter=Ovikens-Rörön%201:38"/>
    <hyperlink ref="B299" r:id="rId298" display="http://31.209.8.44/andra_adress.asp?lista_fastigheter=Ovikens-Rörön%201:109"/>
    <hyperlink ref="B300" r:id="rId299" display="http://31.209.8.44/andra_adress.asp?lista_fastigheter=Storgräftån%201:119"/>
    <hyperlink ref="B301" r:id="rId300" display="http://31.209.8.44/andra_adress.asp?lista_fastigheter=Storgräftån%201:9"/>
    <hyperlink ref="B302" r:id="rId301" display="http://31.209.8.44/andra_adress.asp?lista_fastigheter=Storgräftån%201:3"/>
    <hyperlink ref="B303" r:id="rId302" display="http://31.209.8.44/andra_adress.asp?lista_fastigheter=Ovikens-Rörön%201:120"/>
    <hyperlink ref="B304" r:id="rId303" display="http://31.209.8.44/andra_adress.asp?lista_fastigheter=Ovikens-Rörön%201:116"/>
    <hyperlink ref="B305" r:id="rId304" display="http://31.209.8.44/andra_adress.asp?lista_fastigheter=Ovikens-Rörön%201:45"/>
    <hyperlink ref="B306" r:id="rId305" display="http://31.209.8.44/andra_adress.asp?lista_fastigheter=Storgräftån%201:76"/>
    <hyperlink ref="B307" r:id="rId306" display="http://31.209.8.44/andra_adress.asp?lista_fastigheter=Storgräftån%201:26"/>
    <hyperlink ref="B308" r:id="rId307" display="http://31.209.8.44/andra_adress.asp?lista_fastigheter=Storgräftån%201:52"/>
    <hyperlink ref="B309" r:id="rId308" display="http://31.209.8.44/andra_adress.asp?lista_fastigheter=Ovikens-Rörön%201:20"/>
    <hyperlink ref="B310" r:id="rId309" display="http://31.209.8.44/andra_adress.asp?lista_fastigheter=Ovikens-Rörön%201:119"/>
    <hyperlink ref="B311" r:id="rId310" display="http://31.209.8.44/andra_adress.asp?lista_fastigheter=Storgräftån%201:199"/>
    <hyperlink ref="B312" r:id="rId311" display="http://31.209.8.44/andra_adress.asp?lista_fastigheter=Ovikens-Rörön%201:48"/>
    <hyperlink ref="B313" r:id="rId312" display="http://31.209.8.44/andra_adress.asp?lista_fastigheter=Storgräftån%201:18"/>
    <hyperlink ref="B314" r:id="rId313" display="http://31.209.8.44/andra_adress.asp?lista_fastigheter=Storgräftån%201:55"/>
    <hyperlink ref="B315" r:id="rId314" display="http://31.209.8.44/andra_adress.asp?lista_fastigheter=Storgräftån%201:36"/>
    <hyperlink ref="B316" r:id="rId315" display="http://31.209.8.44/andra_adress.asp?lista_fastigheter=Storgräftån%201:190"/>
    <hyperlink ref="B317" r:id="rId316" display="http://31.209.8.44/andra_adress.asp?lista_fastigheter=Storgräftån%201:203"/>
    <hyperlink ref="B318" r:id="rId317" display="http://31.209.8.44/andra_adress.asp?lista_fastigheter=Storgräftån%201:25"/>
    <hyperlink ref="B319" r:id="rId318" display="http://31.209.8.44/andra_adress.asp?lista_fastigheter=Storgräftån%201:105"/>
    <hyperlink ref="B320" r:id="rId319" display="http://31.209.8.44/andra_adress.asp?lista_fastigheter=Ovikens-Rörön%201:98"/>
    <hyperlink ref="B321" r:id="rId320" display="http://31.209.8.44/andra_adress.asp?lista_fastigheter=Storgräftån%201:60"/>
    <hyperlink ref="B322" r:id="rId321" display="http://31.209.8.44/andra_adress.asp?lista_fastigheter=Ovikens-Rörön%201:66"/>
    <hyperlink ref="B323" r:id="rId322" display="http://31.209.8.44/andra_adress.asp?lista_fastigheter=Ovikens-Rörön%201:54"/>
    <hyperlink ref="B324" r:id="rId323" display="http://31.209.8.44/andra_adress.asp?lista_fastigheter=Ovikens-Rörön%201:276"/>
    <hyperlink ref="B325" r:id="rId324" display="http://31.209.8.44/andra_adress.asp?lista_fastigheter=Storgräftån%201:123"/>
    <hyperlink ref="B326" r:id="rId325" display="http://31.209.8.44/andra_adress.asp?lista_fastigheter=Storgräftån%201:124"/>
    <hyperlink ref="B327" r:id="rId326" display="http://31.209.8.44/andra_adress.asp?lista_fastigheter=Ovikens-Rörön%201:57"/>
    <hyperlink ref="B328" r:id="rId327" display="http://31.209.8.44/andra_adress.asp?lista_fastigheter=Storgräftån%201:108"/>
    <hyperlink ref="B329" r:id="rId328" display="http://31.209.8.44/andra_adress.asp?lista_fastigheter=Ovikens-Rörön%201:114"/>
    <hyperlink ref="B330" r:id="rId329" display="http://31.209.8.44/andra_adress.asp?lista_fastigheter=Ovikens-Rörön%201:256"/>
    <hyperlink ref="B331" r:id="rId330" display="http://31.209.8.44/andra_adress.asp?lista_fastigheter=Ovikens-Rörön%201:81"/>
    <hyperlink ref="B332" r:id="rId331" display="http://31.209.8.44/andra_adress.asp?lista_fastigheter=Ovikens-Rörön%201:99"/>
    <hyperlink ref="B333" r:id="rId332" display="http://31.209.8.44/andra_adress.asp?lista_fastigheter=Ovikens-Rörön%201:268"/>
    <hyperlink ref="B334" r:id="rId333" display="http://31.209.8.44/andra_adress.asp?lista_fastigheter=Ovikens-Rörön%201:32"/>
    <hyperlink ref="B335" r:id="rId334" display="http://31.209.8.44/andra_adress.asp?lista_fastigheter=Ovikens-Rörön%201:315"/>
    <hyperlink ref="B336" r:id="rId335" display="http://31.209.8.44/andra_adress.asp?lista_fastigheter=Ovikens-Rörön%201:18"/>
  </hyperlinks>
  <pageMargins left="0.7" right="0.7" top="0.75" bottom="0.75" header="0.3" footer="0.3"/>
  <pageSetup paperSize="9" orientation="portrait" verticalDpi="0" r:id="rId3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 2013</vt:lpstr>
      <vt:lpstr>Blad1</vt:lpstr>
      <vt:lpstr>Blad2</vt:lpstr>
      <vt:lpstr>'Budget 2013'!Utskriftsområde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Bert-Ola</dc:creator>
  <cp:lastModifiedBy>Claes Söderhjelm</cp:lastModifiedBy>
  <cp:lastPrinted>2013-03-19T18:18:19Z</cp:lastPrinted>
  <dcterms:created xsi:type="dcterms:W3CDTF">2012-01-25T20:22:39Z</dcterms:created>
  <dcterms:modified xsi:type="dcterms:W3CDTF">2013-04-11T09:59:28Z</dcterms:modified>
</cp:coreProperties>
</file>